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9005"/>
  <workbookPr autoCompressPictures="0"/>
  <mc:AlternateContent xmlns:mc="http://schemas.openxmlformats.org/markup-compatibility/2006">
    <mc:Choice Requires="x15">
      <x15ac:absPath xmlns:x15ac="http://schemas.microsoft.com/office/spreadsheetml/2010/11/ac" url="/Users/saraerpestad/Desktop/Templates_Presentation Materials/"/>
    </mc:Choice>
  </mc:AlternateContent>
  <bookViews>
    <workbookView xWindow="9140" yWindow="460" windowWidth="39740" windowHeight="26720"/>
  </bookViews>
  <sheets>
    <sheet name="Personal Monthly Budget" sheetId="1" r:id="rId1"/>
    <sheet name="Data for form" sheetId="2" r:id="rId2"/>
  </sheets>
  <definedNames>
    <definedName name="picklistforgrowthchange" comment="This picklist allows to select assumed growth rate of various expenses in retirement.  Also allows to name them luxury of fixed, discretionary, etc.  This thus allows us to find true core expenses in retirement year by year so that we can model a RI plan">'Data for form'!$A$8:$A$41</definedName>
  </definedNames>
  <calcPr calcId="150001" concurrentCalc="0"/>
  <webPublishing codePage="1252"/>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64" i="1" l="1"/>
  <c r="K63" i="1"/>
  <c r="I61" i="1"/>
  <c r="K61" i="1"/>
  <c r="I54" i="1"/>
  <c r="I46" i="1"/>
  <c r="I39" i="1"/>
  <c r="C64" i="1"/>
  <c r="C21" i="1"/>
  <c r="C31" i="1"/>
  <c r="C39" i="1"/>
  <c r="D46" i="1"/>
  <c r="C46" i="1"/>
  <c r="D54" i="1"/>
  <c r="C54" i="1"/>
  <c r="K66" i="1"/>
  <c r="K5" i="1"/>
  <c r="K21" i="1"/>
  <c r="I21" i="1"/>
  <c r="J21" i="1"/>
  <c r="E8" i="1"/>
  <c r="K3" i="1"/>
  <c r="K52" i="1"/>
  <c r="K53" i="1"/>
  <c r="E45" i="1"/>
  <c r="K38" i="1"/>
  <c r="K30" i="1"/>
  <c r="K20" i="1"/>
  <c r="J31" i="1"/>
  <c r="I31" i="1"/>
  <c r="J39" i="1"/>
  <c r="J46" i="1"/>
  <c r="J54" i="1"/>
  <c r="J61" i="1"/>
  <c r="D64" i="1"/>
  <c r="D39" i="1"/>
  <c r="D31" i="1"/>
  <c r="D21" i="1"/>
  <c r="E63" i="1"/>
  <c r="K45" i="1"/>
  <c r="E37" i="1"/>
  <c r="E30" i="1"/>
  <c r="K29" i="1"/>
  <c r="K37" i="1"/>
  <c r="E38" i="1"/>
  <c r="K57" i="1"/>
  <c r="K58" i="1"/>
  <c r="K59" i="1"/>
  <c r="K60" i="1"/>
  <c r="K49" i="1"/>
  <c r="K50" i="1"/>
  <c r="K51" i="1"/>
  <c r="K42" i="1"/>
  <c r="K43" i="1"/>
  <c r="K44" i="1"/>
  <c r="K34" i="1"/>
  <c r="K35" i="1"/>
  <c r="K36" i="1"/>
  <c r="K24" i="1"/>
  <c r="K25" i="1"/>
  <c r="K26" i="1"/>
  <c r="K27" i="1"/>
  <c r="K28" i="1"/>
  <c r="K11" i="1"/>
  <c r="K12" i="1"/>
  <c r="K13" i="1"/>
  <c r="K14" i="1"/>
  <c r="K15" i="1"/>
  <c r="K16" i="1"/>
  <c r="K17" i="1"/>
  <c r="K18" i="1"/>
  <c r="K19" i="1"/>
  <c r="E57" i="1"/>
  <c r="E58" i="1"/>
  <c r="E59" i="1"/>
  <c r="E60" i="1"/>
  <c r="E61" i="1"/>
  <c r="E62" i="1"/>
  <c r="E49" i="1"/>
  <c r="E50" i="1"/>
  <c r="E51" i="1"/>
  <c r="E52" i="1"/>
  <c r="E53" i="1"/>
  <c r="E42" i="1"/>
  <c r="E43" i="1"/>
  <c r="E44" i="1"/>
  <c r="E34" i="1"/>
  <c r="E35" i="1"/>
  <c r="E36" i="1"/>
  <c r="E24" i="1"/>
  <c r="E25" i="1"/>
  <c r="E26" i="1"/>
  <c r="E27" i="1"/>
  <c r="E28" i="1"/>
  <c r="E29" i="1"/>
  <c r="E11" i="1"/>
  <c r="E12" i="1"/>
  <c r="E13" i="1"/>
  <c r="E14" i="1"/>
  <c r="E15" i="1"/>
  <c r="E16" i="1"/>
  <c r="E17" i="1"/>
  <c r="E18" i="1"/>
  <c r="E19" i="1"/>
  <c r="E20" i="1"/>
  <c r="E21" i="1"/>
  <c r="E64" i="1"/>
  <c r="K7" i="1"/>
  <c r="K54" i="1"/>
  <c r="K46" i="1"/>
  <c r="K39" i="1"/>
  <c r="K31" i="1"/>
  <c r="E54" i="1"/>
  <c r="E46" i="1"/>
  <c r="E39" i="1"/>
  <c r="E31" i="1"/>
</calcChain>
</file>

<file path=xl/sharedStrings.xml><?xml version="1.0" encoding="utf-8"?>
<sst xmlns="http://schemas.openxmlformats.org/spreadsheetml/2006/main" count="226" uniqueCount="88">
  <si>
    <t>Mortgage or rent</t>
  </si>
  <si>
    <t>Phone</t>
  </si>
  <si>
    <t>Gas</t>
  </si>
  <si>
    <t>Water and sewer</t>
  </si>
  <si>
    <t>Cable</t>
  </si>
  <si>
    <t>Waste removal</t>
  </si>
  <si>
    <t>Maintenance or repairs</t>
  </si>
  <si>
    <t>Supplies</t>
  </si>
  <si>
    <t>Other</t>
  </si>
  <si>
    <t>Insurance</t>
  </si>
  <si>
    <t>Licensing</t>
  </si>
  <si>
    <t>Fuel</t>
  </si>
  <si>
    <t>Maintenance</t>
  </si>
  <si>
    <t>Home</t>
  </si>
  <si>
    <t>Groceries</t>
  </si>
  <si>
    <t>Food</t>
  </si>
  <si>
    <t>Toys</t>
  </si>
  <si>
    <t>Medical</t>
  </si>
  <si>
    <t>Grooming</t>
  </si>
  <si>
    <t>Clothing</t>
  </si>
  <si>
    <t>Hair/nails</t>
  </si>
  <si>
    <t>Health club</t>
  </si>
  <si>
    <t>Dining out</t>
  </si>
  <si>
    <t>Video/DVD</t>
  </si>
  <si>
    <t>CDs</t>
  </si>
  <si>
    <t>Movies</t>
  </si>
  <si>
    <t>Concerts</t>
  </si>
  <si>
    <t>Live theater</t>
  </si>
  <si>
    <t>Dry cleaning</t>
  </si>
  <si>
    <t>Personal</t>
  </si>
  <si>
    <t>Federal</t>
  </si>
  <si>
    <t>State</t>
  </si>
  <si>
    <t>Local</t>
  </si>
  <si>
    <t>Organization dues or fees</t>
  </si>
  <si>
    <t>Attorney</t>
  </si>
  <si>
    <t>Alimony</t>
  </si>
  <si>
    <t>Student</t>
  </si>
  <si>
    <t>Payments on lien or judgment</t>
  </si>
  <si>
    <t>Bus/taxi fare</t>
  </si>
  <si>
    <t>Electricity</t>
  </si>
  <si>
    <t>Vehicle payment</t>
  </si>
  <si>
    <t>Sporting events</t>
  </si>
  <si>
    <t>Credit card</t>
  </si>
  <si>
    <t>Retirement account</t>
  </si>
  <si>
    <t>Investment account</t>
  </si>
  <si>
    <t>HOUSING</t>
  </si>
  <si>
    <t>ENTERTAINMENT</t>
  </si>
  <si>
    <t>LOANS</t>
  </si>
  <si>
    <t>TRANSPORTATION</t>
  </si>
  <si>
    <t>INSURANCE</t>
  </si>
  <si>
    <t>FOOD</t>
  </si>
  <si>
    <t>GIFTS AND DONATIONS</t>
  </si>
  <si>
    <t>PETS</t>
  </si>
  <si>
    <t>LEGAL</t>
  </si>
  <si>
    <t>PERSONAL CARE</t>
  </si>
  <si>
    <t>Total</t>
  </si>
  <si>
    <t>Cash Flow Analysis</t>
  </si>
  <si>
    <t>TAXES (IGNORE IF SALARIED)</t>
  </si>
  <si>
    <t>Health (Ignore if taken from pay)</t>
  </si>
  <si>
    <t>Life (in addition to work coverage)</t>
  </si>
  <si>
    <t>Total monthly NET income</t>
  </si>
  <si>
    <t>NET Income 1</t>
  </si>
  <si>
    <t>TOTAL INCOME</t>
  </si>
  <si>
    <t>SURPLUS/DEFICIT</t>
  </si>
  <si>
    <t>ACTUAL (not projected) EXPENSES</t>
  </si>
  <si>
    <t>Projected Expenses in Retirement</t>
  </si>
  <si>
    <t>Actual Expenses Today</t>
  </si>
  <si>
    <t>Expected increase or decrease</t>
  </si>
  <si>
    <t>Charity 1 (please enter in name)</t>
  </si>
  <si>
    <t>Charity 2 (please enter in name)</t>
  </si>
  <si>
    <t>Charity 3 (please enter in name)</t>
  </si>
  <si>
    <t>TOTAL PROJECTED COST IN RETIREMENT</t>
  </si>
  <si>
    <t>TOTAL ACTUAL EXPENSES TODAY</t>
  </si>
  <si>
    <t xml:space="preserve">Total FIXED/ESSENTIAL expenses today </t>
  </si>
  <si>
    <t>FIXED/ESSENTIAL NEED IN RETIREMENT</t>
  </si>
  <si>
    <t xml:space="preserve">DISCRETIONARY </t>
  </si>
  <si>
    <t>LUXURY</t>
  </si>
  <si>
    <t xml:space="preserve">FiXED  </t>
  </si>
  <si>
    <t>Picklistforgrowthchange</t>
  </si>
  <si>
    <t>(Select)</t>
  </si>
  <si>
    <t>Extra income 1 (add description)</t>
  </si>
  <si>
    <t>Extra income 2  (add description)</t>
  </si>
  <si>
    <t xml:space="preserve">Name:   </t>
  </si>
  <si>
    <t xml:space="preserve">Difference </t>
  </si>
  <si>
    <t>Projected Expenses after major changes (e.g. retirement, home purchase, etc)</t>
  </si>
  <si>
    <t>NET   Income 2</t>
  </si>
  <si>
    <t>HOUSEHOLD INCOME: If monthly income is used, expenses should be monthly as well.  If annual income, annual expenses.</t>
  </si>
  <si>
    <t>SAVINGS OR INVESTMENTS (IGNORE IF AUTOMATICALLY DEDUCTED FROM PAY)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</si>
</sst>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164" formatCode="&quot;$&quot;#,##0"/>
    <numFmt numFmtId="165" formatCode="\$#,##0"/>
    <numFmt numFmtId="166" formatCode="\$#,##0.00"/>
  </numFmts>
  <fonts count="8" x14ac:knownFonts="1">
    <font>
      <sz val="10"/>
      <color theme="1"/>
      <name val="Calibri"/>
      <family val="2"/>
      <scheme val="minor"/>
    </font>
    <font>
      <sz val="8"/>
      <color theme="1"/>
      <name val="Arial"/>
      <family val="2"/>
    </font>
    <font>
      <sz val="10"/>
      <color indexed="63"/>
      <name val="Calibri"/>
      <family val="2"/>
      <scheme val="minor"/>
    </font>
    <font>
      <b/>
      <sz val="10"/>
      <color indexed="63"/>
      <name val="Calibri"/>
      <family val="2"/>
      <scheme val="minor"/>
    </font>
    <font>
      <sz val="26"/>
      <color indexed="63"/>
      <name val="Cambria"/>
      <family val="1"/>
      <scheme val="major"/>
    </font>
    <font>
      <sz val="10"/>
      <name val="Calibri"/>
      <family val="2"/>
      <scheme val="minor"/>
    </font>
    <font>
      <b/>
      <sz val="10"/>
      <name val="Calibri"/>
      <family val="2"/>
      <scheme val="minor"/>
    </font>
    <font>
      <sz val="10"/>
      <name val="Calibri"/>
      <family val="2"/>
      <scheme val="minor"/>
    </font>
  </fonts>
  <fills count="5">
    <fill>
      <patternFill patternType="none"/>
    </fill>
    <fill>
      <patternFill patternType="gray125"/>
    </fill>
    <fill>
      <patternFill patternType="solid">
        <fgColor indexed="9"/>
        <bgColor auto="1"/>
      </patternFill>
    </fill>
    <fill>
      <patternFill patternType="solid">
        <fgColor theme="4" tint="0.59996337778862885"/>
        <bgColor indexed="65"/>
      </patternFill>
    </fill>
    <fill>
      <patternFill patternType="solid">
        <fgColor theme="5" tint="0.79998168889431442"/>
        <bgColor indexed="65"/>
      </patternFill>
    </fill>
  </fills>
  <borders count="1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4" tint="0.39994506668294322"/>
      </right>
      <top/>
      <bottom/>
      <diagonal/>
    </border>
    <border>
      <left style="thin">
        <color theme="4" tint="0.39994506668294322"/>
      </left>
      <right style="thin">
        <color theme="4" tint="0.39994506668294322"/>
      </right>
      <top/>
      <bottom/>
      <diagonal/>
    </border>
    <border>
      <left style="thin">
        <color theme="4" tint="0.39994506668294322"/>
      </left>
      <right/>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1">
    <xf numFmtId="0" fontId="0" fillId="0" borderId="0"/>
  </cellStyleXfs>
  <cellXfs count="61">
    <xf numFmtId="0" fontId="0" fillId="0" borderId="0" xfId="0"/>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0" fillId="0" borderId="0" xfId="0" applyAlignment="1">
      <alignment wrapText="1"/>
    </xf>
    <xf numFmtId="0" fontId="4" fillId="0" borderId="0" xfId="0" applyFont="1" applyBorder="1" applyAlignment="1">
      <alignment vertical="center" wrapText="1"/>
    </xf>
    <xf numFmtId="0" fontId="3" fillId="3" borderId="1" xfId="0" applyFont="1" applyFill="1" applyBorder="1" applyAlignment="1">
      <alignment horizontal="left" vertical="center" wrapText="1" shrinkToFit="1"/>
    </xf>
    <xf numFmtId="6" fontId="3" fillId="4" borderId="1" xfId="0" applyNumberFormat="1" applyFont="1" applyFill="1" applyBorder="1" applyAlignment="1">
      <alignment horizontal="right" vertical="center" wrapText="1"/>
    </xf>
    <xf numFmtId="0" fontId="3" fillId="3" borderId="2" xfId="0" applyFont="1" applyFill="1" applyBorder="1" applyAlignment="1">
      <alignment horizontal="left" vertical="center" wrapText="1" shrinkToFit="1"/>
    </xf>
    <xf numFmtId="6" fontId="2" fillId="3" borderId="1" xfId="0" applyNumberFormat="1" applyFont="1" applyFill="1" applyBorder="1" applyAlignment="1">
      <alignment horizontal="right" vertical="center" wrapText="1"/>
    </xf>
    <xf numFmtId="0" fontId="3" fillId="3" borderId="4" xfId="0" applyFont="1" applyFill="1" applyBorder="1" applyAlignment="1">
      <alignment horizontal="left" vertical="center" wrapText="1" shrinkToFit="1"/>
    </xf>
    <xf numFmtId="0" fontId="3" fillId="3" borderId="3" xfId="0" applyFont="1" applyFill="1" applyBorder="1" applyAlignment="1">
      <alignment horizontal="left" vertical="center" wrapText="1" shrinkToFit="1"/>
    </xf>
    <xf numFmtId="6" fontId="3" fillId="2" borderId="0" xfId="0" applyNumberFormat="1" applyFont="1" applyFill="1" applyBorder="1" applyAlignment="1">
      <alignment horizontal="left" vertical="center" wrapText="1"/>
    </xf>
    <xf numFmtId="6" fontId="3" fillId="2" borderId="0" xfId="0" applyNumberFormat="1" applyFont="1" applyFill="1" applyBorder="1" applyAlignment="1">
      <alignment horizontal="center" vertical="center" wrapText="1"/>
    </xf>
    <xf numFmtId="0" fontId="5" fillId="0" borderId="7" xfId="0" applyFont="1" applyFill="1" applyBorder="1" applyAlignment="1">
      <alignment wrapText="1"/>
    </xf>
    <xf numFmtId="0" fontId="5" fillId="0" borderId="8" xfId="0" applyFont="1" applyFill="1" applyBorder="1" applyAlignment="1">
      <alignment wrapText="1"/>
    </xf>
    <xf numFmtId="0" fontId="5" fillId="0" borderId="9" xfId="0" applyFont="1" applyFill="1" applyBorder="1" applyAlignment="1">
      <alignment wrapText="1"/>
    </xf>
    <xf numFmtId="0" fontId="5" fillId="0" borderId="7" xfId="0" applyFont="1" applyFill="1" applyBorder="1" applyAlignment="1">
      <alignment wrapText="1" shrinkToFit="1"/>
    </xf>
    <xf numFmtId="164" fontId="5" fillId="0" borderId="8" xfId="0" applyNumberFormat="1" applyFont="1" applyFill="1" applyBorder="1" applyAlignment="1">
      <alignment wrapText="1"/>
    </xf>
    <xf numFmtId="164" fontId="5" fillId="0" borderId="9" xfId="0" applyNumberFormat="1" applyFont="1" applyFill="1" applyBorder="1" applyAlignment="1">
      <alignment horizontal="right" vertical="center" wrapText="1"/>
    </xf>
    <xf numFmtId="0" fontId="5" fillId="0" borderId="0" xfId="0" applyFont="1" applyFill="1" applyAlignment="1">
      <alignment horizontal="left" vertical="center" wrapText="1"/>
    </xf>
    <xf numFmtId="164" fontId="5" fillId="0" borderId="9" xfId="0" applyNumberFormat="1" applyFont="1" applyFill="1" applyBorder="1" applyAlignment="1">
      <alignment wrapText="1"/>
    </xf>
    <xf numFmtId="0" fontId="5" fillId="0" borderId="0" xfId="0" applyFont="1" applyFill="1" applyBorder="1" applyAlignment="1">
      <alignment horizontal="left" vertical="center" wrapText="1"/>
    </xf>
    <xf numFmtId="0" fontId="7" fillId="0" borderId="7" xfId="0" applyFont="1" applyFill="1" applyBorder="1" applyAlignment="1">
      <alignment wrapText="1" shrinkToFit="1"/>
    </xf>
    <xf numFmtId="165" fontId="7" fillId="0" borderId="8" xfId="0" applyNumberFormat="1" applyFont="1" applyFill="1" applyBorder="1" applyAlignment="1">
      <alignment wrapText="1"/>
    </xf>
    <xf numFmtId="165" fontId="7" fillId="0" borderId="9" xfId="0" applyNumberFormat="1" applyFont="1" applyFill="1" applyBorder="1" applyAlignment="1">
      <alignment horizontal="right" vertical="center" wrapText="1"/>
    </xf>
    <xf numFmtId="0" fontId="7" fillId="0" borderId="0" xfId="0" applyFont="1" applyFill="1" applyBorder="1" applyAlignment="1">
      <alignment wrapText="1"/>
    </xf>
    <xf numFmtId="164" fontId="7" fillId="0" borderId="0" xfId="0" applyNumberFormat="1" applyFont="1" applyFill="1" applyBorder="1" applyAlignment="1">
      <alignment wrapText="1"/>
    </xf>
    <xf numFmtId="0" fontId="5" fillId="0" borderId="8" xfId="0" applyNumberFormat="1" applyFont="1" applyFill="1" applyBorder="1" applyAlignment="1">
      <alignment wrapText="1"/>
    </xf>
    <xf numFmtId="166" fontId="5" fillId="0" borderId="8" xfId="0" applyNumberFormat="1" applyFont="1" applyFill="1" applyBorder="1" applyAlignment="1">
      <alignment wrapText="1"/>
    </xf>
    <xf numFmtId="166" fontId="5" fillId="0" borderId="9" xfId="0" applyNumberFormat="1" applyFont="1" applyFill="1" applyBorder="1" applyAlignment="1">
      <alignment horizontal="right" vertical="center" wrapText="1"/>
    </xf>
    <xf numFmtId="0" fontId="2" fillId="0" borderId="0" xfId="0" applyFont="1" applyFill="1" applyAlignment="1">
      <alignment horizontal="left" vertical="center" wrapText="1"/>
    </xf>
    <xf numFmtId="0" fontId="2" fillId="0" borderId="10" xfId="0" applyFont="1" applyBorder="1" applyAlignment="1">
      <alignment horizontal="left" vertical="center" wrapText="1"/>
    </xf>
    <xf numFmtId="0" fontId="3" fillId="3" borderId="11" xfId="0" applyFont="1" applyFill="1" applyBorder="1" applyAlignment="1">
      <alignment horizontal="left" vertical="center" wrapText="1" shrinkToFit="1"/>
    </xf>
    <xf numFmtId="0" fontId="3" fillId="3" borderId="12" xfId="0" applyFont="1" applyFill="1" applyBorder="1" applyAlignment="1">
      <alignment horizontal="left" vertical="center" wrapText="1" shrinkToFit="1"/>
    </xf>
    <xf numFmtId="0" fontId="3" fillId="3" borderId="13" xfId="0" applyFont="1" applyFill="1" applyBorder="1" applyAlignment="1">
      <alignment horizontal="left" vertical="center" wrapText="1" shrinkToFit="1"/>
    </xf>
    <xf numFmtId="6" fontId="3" fillId="4" borderId="2" xfId="0" applyNumberFormat="1" applyFont="1" applyFill="1" applyBorder="1" applyAlignment="1">
      <alignment horizontal="right" vertical="center" wrapText="1"/>
    </xf>
    <xf numFmtId="0" fontId="3" fillId="3" borderId="14" xfId="0" applyFont="1" applyFill="1" applyBorder="1" applyAlignment="1">
      <alignment horizontal="left" vertical="center" wrapText="1" shrinkToFit="1"/>
    </xf>
    <xf numFmtId="0" fontId="3" fillId="3" borderId="10" xfId="0" applyFont="1" applyFill="1" applyBorder="1" applyAlignment="1">
      <alignment horizontal="left" vertical="center" wrapText="1" shrinkToFit="1"/>
    </xf>
    <xf numFmtId="0" fontId="3" fillId="3" borderId="15" xfId="0" applyFont="1" applyFill="1" applyBorder="1" applyAlignment="1">
      <alignment horizontal="left" vertical="center" wrapText="1" shrinkToFit="1"/>
    </xf>
    <xf numFmtId="6" fontId="3" fillId="4" borderId="4" xfId="0" applyNumberFormat="1" applyFont="1" applyFill="1" applyBorder="1" applyAlignment="1">
      <alignment horizontal="right" vertical="center" wrapText="1"/>
    </xf>
    <xf numFmtId="6" fontId="2" fillId="3" borderId="0" xfId="0" applyNumberFormat="1" applyFont="1" applyFill="1" applyBorder="1" applyAlignment="1">
      <alignment horizontal="right" vertical="center" wrapText="1"/>
    </xf>
    <xf numFmtId="6" fontId="3" fillId="4" borderId="0" xfId="0" applyNumberFormat="1" applyFont="1" applyFill="1" applyBorder="1" applyAlignment="1">
      <alignment horizontal="right" vertical="center" wrapText="1"/>
    </xf>
    <xf numFmtId="0" fontId="0" fillId="0" borderId="8" xfId="0" applyFont="1" applyFill="1" applyBorder="1" applyAlignment="1">
      <alignment wrapText="1"/>
    </xf>
    <xf numFmtId="164" fontId="6" fillId="0" borderId="8" xfId="0" applyNumberFormat="1" applyFont="1" applyFill="1" applyBorder="1" applyAlignment="1">
      <alignment wrapText="1"/>
    </xf>
    <xf numFmtId="0" fontId="0" fillId="0" borderId="0" xfId="0" applyFont="1" applyFill="1" applyAlignment="1">
      <alignment wrapText="1"/>
    </xf>
    <xf numFmtId="0" fontId="0" fillId="0" borderId="0" xfId="0" applyFont="1" applyAlignment="1">
      <alignment wrapText="1"/>
    </xf>
    <xf numFmtId="9" fontId="0" fillId="0" borderId="0" xfId="0" applyNumberFormat="1"/>
    <xf numFmtId="0" fontId="4" fillId="0" borderId="0" xfId="0" applyFont="1" applyBorder="1" applyAlignment="1">
      <alignment horizontal="center" vertical="center" wrapText="1"/>
    </xf>
    <xf numFmtId="165" fontId="5" fillId="0" borderId="8" xfId="0" applyNumberFormat="1" applyFont="1" applyFill="1" applyBorder="1" applyAlignment="1">
      <alignment wrapText="1"/>
    </xf>
    <xf numFmtId="165" fontId="5" fillId="0" borderId="9" xfId="0" applyNumberFormat="1" applyFont="1" applyFill="1" applyBorder="1" applyAlignment="1">
      <alignment horizontal="right" vertical="center" wrapText="1"/>
    </xf>
  </cellXfs>
  <cellStyles count="1">
    <cellStyle name="Normal" xfId="0" builtinId="0" customBuiltin="1"/>
  </cellStyles>
  <dxfs count="168">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4" tint="0.39994506668294322"/>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4" tint="0.39994506668294322"/>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4" tint="0.39994506668294322"/>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4" tint="0.39994506668294322"/>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4" tint="0.39994506668294322"/>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top/>
        <bottom/>
      </border>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4" tint="0.39994506668294322"/>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4" tint="0.39994506668294322"/>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4" tint="0.39994506668294322"/>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4" tint="0.39994506668294322"/>
        </right>
        <top/>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top/>
        <bottom/>
      </border>
    </dxf>
    <dxf>
      <font>
        <b val="0"/>
        <i val="0"/>
        <strike val="0"/>
        <condense val="0"/>
        <extend val="0"/>
        <outline val="0"/>
        <shadow val="0"/>
        <u val="none"/>
        <vertAlign val="baseline"/>
        <sz val="10"/>
        <color auto="1"/>
        <name val="Calibri"/>
        <scheme val="minor"/>
      </font>
      <numFmt numFmtId="164" formatCode="&quot;$&quot;#,##0"/>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theme="4" tint="0.39994506668294322"/>
        </right>
        <top/>
        <bottom/>
      </border>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numFmt numFmtId="165" formatCode="\$#,##0"/>
      <fill>
        <patternFill patternType="none">
          <fgColor indexed="64"/>
          <bgColor indexed="65"/>
        </patternFill>
      </fill>
      <alignment horizontal="right" vertical="center" textRotation="0" wrapText="1" indent="0" justifyLastLine="0" shrinkToFit="0" readingOrder="0"/>
      <border diagonalUp="0" diagonalDown="0">
        <left style="thin">
          <color theme="4" tint="0.39994506668294322"/>
        </left>
        <right/>
        <top/>
        <bottom/>
      </border>
    </dxf>
    <dxf>
      <font>
        <u val="none"/>
        <vertAlign val="baseline"/>
        <sz val="10"/>
        <name val="Calibri"/>
        <scheme val="minor"/>
      </font>
      <numFmt numFmtId="165" formatCode="\$#,##0"/>
      <fill>
        <patternFill patternType="none">
          <fgColor indexed="64"/>
          <bgColor indexed="65"/>
        </patternFill>
      </fill>
      <alignment textRotation="0" wrapText="1" justifyLastLine="0" readingOrder="0"/>
    </dxf>
    <dxf>
      <font>
        <u val="none"/>
        <vertAlign val="baseline"/>
        <sz val="10"/>
        <name val="Calibri"/>
        <scheme val="minor"/>
      </font>
      <numFmt numFmtId="0" formatCode="General"/>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horizontal="general" vertical="bottom" textRotation="0" wrapText="1"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alignment textRotation="0" wrapText="1" justifyLastLine="0" readingOrder="0"/>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name val="Calibri"/>
        <scheme val="minor"/>
      </font>
      <alignment textRotation="0" wrapText="1" justifyLastLine="0" readingOrder="0"/>
    </dxf>
    <dxf>
      <font>
        <u val="none"/>
        <vertAlign val="baseline"/>
        <sz val="10"/>
        <color indexed="63"/>
        <name val="Calibri"/>
        <scheme val="minor"/>
      </font>
      <numFmt numFmtId="166" formatCode="\$#,##0.00"/>
      <fill>
        <patternFill patternType="none">
          <fgColor indexed="64"/>
          <bgColor indexed="65"/>
        </patternFill>
      </fill>
      <alignment horizontal="right" vertical="center" textRotation="0" wrapText="1" indent="0" justifyLastLine="0" shrinkToFit="0" readingOrder="0"/>
      <border diagonalUp="0" diagonalDown="0">
        <left style="thin">
          <color theme="4" tint="0.39994506668294322"/>
        </left>
        <right/>
        <top/>
        <bottom/>
      </border>
    </dxf>
    <dxf>
      <font>
        <u val="none"/>
        <vertAlign val="baseline"/>
        <name val="Calibri"/>
        <scheme val="minor"/>
      </font>
      <numFmt numFmtId="166" formatCode="\$#,##0.00"/>
      <alignment textRotation="0" wrapText="1" justifyLastLine="0" readingOrder="0"/>
    </dxf>
    <dxf>
      <font>
        <u val="none"/>
        <vertAlign val="baseline"/>
        <sz val="10"/>
        <name val="Calibri"/>
        <scheme val="minor"/>
      </font>
      <numFmt numFmtId="0" formatCode="General"/>
      <fill>
        <patternFill patternType="none">
          <fgColor indexed="64"/>
          <bgColor indexed="65"/>
        </patternFill>
      </fill>
      <alignment textRotation="0" wrapText="1" justifyLastLine="0" readingOrder="0"/>
    </dxf>
    <dxf>
      <font>
        <u val="none"/>
        <vertAlign val="baseline"/>
        <name val="Calibri"/>
        <scheme val="minor"/>
      </font>
      <alignment horizontal="general" vertical="bottom" textRotation="0" wrapText="1" indent="0" justifyLastLine="0" shrinkToFit="1" readingOrder="0"/>
      <border diagonalUp="0" diagonalDown="0">
        <left/>
        <right style="thin">
          <color theme="4" tint="0.39994506668294322"/>
        </right>
        <top/>
        <bottom/>
      </border>
    </dxf>
    <dxf>
      <font>
        <u val="none"/>
        <vertAlign val="baseline"/>
        <name val="Calibri"/>
        <scheme val="minor"/>
      </font>
      <alignment textRotation="0" wrapText="1" justifyLastLine="0" readingOrder="0"/>
    </dxf>
    <dxf>
      <border diagonalUp="0" diagonalDown="0">
        <left/>
        <right/>
        <top style="thin">
          <color theme="4" tint="0.39994506668294322"/>
        </top>
        <bottom style="thin">
          <color theme="4" tint="0.39994506668294322"/>
        </bottom>
      </border>
    </dxf>
    <dxf>
      <font>
        <u val="none"/>
        <vertAlign val="baseline"/>
        <name val="Calibri"/>
        <scheme val="minor"/>
      </font>
      <alignment textRotation="0" wrapText="1" justifyLastLine="0" readingOrder="0"/>
    </dxf>
    <dxf>
      <font>
        <u val="none"/>
        <vertAlign val="baseline"/>
        <name val="Calibri"/>
        <scheme val="minor"/>
      </font>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numFmt numFmtId="166" formatCode="\$#,##0.00"/>
      <fill>
        <patternFill patternType="none">
          <fgColor indexed="64"/>
          <bgColor indexed="65"/>
        </patternFill>
      </fill>
      <alignment horizontal="right" vertical="center" textRotation="0" wrapText="1"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00"/>
      <fill>
        <patternFill patternType="none">
          <fgColor indexed="64"/>
          <bgColor indexed="65"/>
        </patternFill>
      </fill>
      <alignment textRotation="0" wrapText="1" justifyLastLine="0" readingOrder="0"/>
    </dxf>
    <dxf>
      <font>
        <u val="none"/>
        <vertAlign val="baseline"/>
        <sz val="10"/>
        <name val="Calibri"/>
        <scheme val="minor"/>
      </font>
      <numFmt numFmtId="0" formatCode="General"/>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horizontal="general" vertical="bottom" textRotation="0" wrapText="1"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alignment textRotation="0" wrapText="1" justifyLastLine="0" readingOrder="0"/>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numFmt numFmtId="166" formatCode="\$#,##0.00"/>
      <fill>
        <patternFill patternType="none">
          <fgColor indexed="64"/>
          <bgColor indexed="65"/>
        </patternFill>
      </fill>
      <alignment horizontal="right" vertical="center" textRotation="0" wrapText="1"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00"/>
      <fill>
        <patternFill patternType="none">
          <fgColor indexed="64"/>
          <bgColor indexed="65"/>
        </patternFill>
      </fill>
      <alignment textRotation="0" wrapText="1" justifyLastLine="0" readingOrder="0"/>
    </dxf>
    <dxf>
      <font>
        <u val="none"/>
        <vertAlign val="baseline"/>
        <sz val="10"/>
        <name val="Calibri"/>
        <scheme val="minor"/>
      </font>
      <numFmt numFmtId="0" formatCode="General"/>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horizontal="general" vertical="bottom" textRotation="0" wrapText="1"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alignment textRotation="0" wrapText="1" justifyLastLine="0" readingOrder="0"/>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numFmt numFmtId="165" formatCode="\$#,##0"/>
      <fill>
        <patternFill patternType="none">
          <fgColor indexed="64"/>
          <bgColor indexed="65"/>
        </patternFill>
      </fill>
      <alignment horizontal="right" vertical="center" textRotation="0" wrapText="1" indent="0" justifyLastLine="0" shrinkToFit="0" readingOrder="0"/>
      <border diagonalUp="0" diagonalDown="0">
        <left style="thin">
          <color theme="4" tint="0.39994506668294322"/>
        </left>
        <right/>
        <top/>
        <bottom/>
      </border>
    </dxf>
    <dxf>
      <font>
        <u val="none"/>
        <vertAlign val="baseline"/>
        <sz val="10"/>
        <name val="Calibri"/>
        <scheme val="minor"/>
      </font>
      <numFmt numFmtId="165" formatCode="\$#,##0"/>
      <fill>
        <patternFill patternType="none">
          <fgColor indexed="64"/>
          <bgColor indexed="65"/>
        </patternFill>
      </fill>
      <alignment textRotation="0" wrapText="1" justifyLastLine="0" readingOrder="0"/>
    </dxf>
    <dxf>
      <font>
        <u val="none"/>
        <vertAlign val="baseline"/>
        <sz val="10"/>
        <name val="Calibri"/>
        <scheme val="minor"/>
      </font>
      <numFmt numFmtId="165" formatCode="\$#,##0"/>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horizontal="general" vertical="bottom" textRotation="0" wrapText="1"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alignment textRotation="0" wrapText="1" justifyLastLine="0" readingOrder="0"/>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numFmt numFmtId="166" formatCode="\$#,##0.00"/>
      <fill>
        <patternFill patternType="none">
          <fgColor indexed="64"/>
          <bgColor indexed="65"/>
        </patternFill>
      </fill>
      <alignment horizontal="right" vertical="center" textRotation="0" wrapText="1"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00"/>
      <fill>
        <patternFill patternType="none">
          <fgColor indexed="64"/>
          <bgColor indexed="65"/>
        </patternFill>
      </fill>
      <alignment textRotation="0" wrapText="1" justifyLastLine="0" readingOrder="0"/>
    </dxf>
    <dxf>
      <font>
        <u val="none"/>
        <vertAlign val="baseline"/>
        <sz val="10"/>
        <name val="Calibri"/>
        <scheme val="minor"/>
      </font>
      <numFmt numFmtId="0" formatCode="General"/>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horizontal="general" vertical="bottom" textRotation="0" wrapText="1"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alignment textRotation="0" wrapText="1" justifyLastLine="0" readingOrder="0"/>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numFmt numFmtId="165" formatCode="\$#,##0"/>
      <fill>
        <patternFill patternType="none">
          <fgColor indexed="64"/>
          <bgColor indexed="65"/>
        </patternFill>
      </fill>
      <alignment horizontal="right" vertical="center" textRotation="0" wrapText="1" indent="0" justifyLastLine="0" shrinkToFit="0" readingOrder="0"/>
      <border diagonalUp="0" diagonalDown="0">
        <left style="thin">
          <color theme="4" tint="0.39994506668294322"/>
        </left>
        <right/>
        <top/>
        <bottom/>
      </border>
    </dxf>
    <dxf>
      <font>
        <u val="none"/>
        <vertAlign val="baseline"/>
        <sz val="10"/>
        <name val="Calibri"/>
        <scheme val="minor"/>
      </font>
      <numFmt numFmtId="165" formatCode="\$#,##0"/>
      <fill>
        <patternFill patternType="none">
          <fgColor indexed="64"/>
          <bgColor indexed="65"/>
        </patternFill>
      </fill>
      <alignment textRotation="0" wrapText="1" justifyLastLine="0" readingOrder="0"/>
    </dxf>
    <dxf>
      <font>
        <u val="none"/>
        <vertAlign val="baseline"/>
        <sz val="10"/>
        <name val="Calibri"/>
        <scheme val="minor"/>
      </font>
      <numFmt numFmtId="165" formatCode="\$#,##0"/>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horizontal="general" vertical="bottom" textRotation="0" wrapText="1"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alignment textRotation="0" wrapText="1" justifyLastLine="0" readingOrder="0"/>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numFmt numFmtId="166" formatCode="\$#,##0.00"/>
      <fill>
        <patternFill patternType="none">
          <fgColor indexed="64"/>
          <bgColor indexed="65"/>
        </patternFill>
      </fill>
      <alignment horizontal="right" vertical="center" textRotation="0" wrapText="1"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00"/>
      <fill>
        <patternFill patternType="none">
          <fgColor indexed="64"/>
          <bgColor indexed="65"/>
        </patternFill>
      </fill>
      <alignment textRotation="0" wrapText="1" justifyLastLine="0" readingOrder="0"/>
    </dxf>
    <dxf>
      <font>
        <u val="none"/>
        <vertAlign val="baseline"/>
        <sz val="10"/>
        <name val="Calibri"/>
        <scheme val="minor"/>
      </font>
      <numFmt numFmtId="166" formatCode="\$#,##0.00"/>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horizontal="general" vertical="bottom" textRotation="0" wrapText="1"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alignment textRotation="0" wrapText="1" justifyLastLine="0" readingOrder="0"/>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numFmt numFmtId="165" formatCode="\$#,##0"/>
      <fill>
        <patternFill patternType="none">
          <fgColor indexed="64"/>
          <bgColor indexed="65"/>
        </patternFill>
      </fill>
      <alignment horizontal="right" vertical="center" textRotation="0" wrapText="1" indent="0" justifyLastLine="0" shrinkToFit="0" readingOrder="0"/>
      <border diagonalUp="0" diagonalDown="0">
        <left style="thin">
          <color theme="4" tint="0.39994506668294322"/>
        </left>
        <right/>
        <top/>
        <bottom/>
      </border>
    </dxf>
    <dxf>
      <font>
        <u val="none"/>
        <vertAlign val="baseline"/>
        <sz val="10"/>
        <name val="Calibri"/>
        <scheme val="minor"/>
      </font>
      <numFmt numFmtId="165" formatCode="\$#,##0"/>
      <fill>
        <patternFill patternType="none">
          <fgColor indexed="64"/>
          <bgColor indexed="65"/>
        </patternFill>
      </fill>
      <alignment textRotation="0" wrapText="1" justifyLastLine="0" readingOrder="0"/>
    </dxf>
    <dxf>
      <font>
        <u val="none"/>
        <vertAlign val="baseline"/>
        <sz val="10"/>
        <name val="Calibri"/>
        <scheme val="minor"/>
      </font>
      <numFmt numFmtId="165" formatCode="\$#,##0"/>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horizontal="general" vertical="bottom" textRotation="0" wrapText="1"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alignment textRotation="0" wrapText="1" justifyLastLine="0" readingOrder="0"/>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numFmt numFmtId="166" formatCode="\$#,##0.00"/>
      <fill>
        <patternFill patternType="none">
          <fgColor indexed="64"/>
          <bgColor indexed="65"/>
        </patternFill>
      </fill>
      <alignment horizontal="right" vertical="center" textRotation="0" wrapText="1"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00"/>
      <fill>
        <patternFill patternType="none">
          <fgColor indexed="64"/>
          <bgColor indexed="65"/>
        </patternFill>
      </fill>
      <alignment textRotation="0" wrapText="1" justifyLastLine="0" readingOrder="0"/>
    </dxf>
    <dxf>
      <font>
        <u val="none"/>
        <vertAlign val="baseline"/>
        <sz val="10"/>
        <name val="Calibri"/>
        <scheme val="minor"/>
      </font>
      <numFmt numFmtId="0" formatCode="General"/>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horizontal="general" vertical="bottom" textRotation="0" wrapText="1"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alignment textRotation="0" wrapText="1" justifyLastLine="0" readingOrder="0"/>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numFmt numFmtId="165" formatCode="\$#,##0"/>
      <fill>
        <patternFill patternType="none">
          <fgColor indexed="64"/>
          <bgColor indexed="65"/>
        </patternFill>
      </fill>
      <alignment horizontal="right" vertical="center" textRotation="0" wrapText="1" indent="0" justifyLastLine="0" shrinkToFit="0" readingOrder="0"/>
      <border diagonalUp="0" diagonalDown="0">
        <left style="thin">
          <color theme="4" tint="0.39994506668294322"/>
        </left>
        <right/>
        <top/>
        <bottom/>
      </border>
    </dxf>
    <dxf>
      <font>
        <u val="none"/>
        <vertAlign val="baseline"/>
        <sz val="10"/>
        <name val="Calibri"/>
        <scheme val="minor"/>
      </font>
      <numFmt numFmtId="165" formatCode="\$#,##0"/>
      <fill>
        <patternFill patternType="none">
          <fgColor indexed="64"/>
          <bgColor indexed="65"/>
        </patternFill>
      </fill>
      <alignment textRotation="0" wrapText="1" justifyLastLine="0" readingOrder="0"/>
    </dxf>
    <dxf>
      <font>
        <u val="none"/>
        <vertAlign val="baseline"/>
        <sz val="10"/>
        <name val="Calibri"/>
        <scheme val="minor"/>
      </font>
      <numFmt numFmtId="165" formatCode="\$#,##0"/>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horizontal="general" vertical="bottom" textRotation="0" wrapText="1"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alignment textRotation="0" wrapText="1" justifyLastLine="0" readingOrder="0"/>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dxf>
    <dxf>
      <font>
        <u val="none"/>
        <vertAlign val="baseline"/>
        <sz val="10"/>
        <name val="Calibri"/>
        <scheme val="minor"/>
      </font>
      <fill>
        <patternFill patternType="none">
          <fgColor indexed="64"/>
          <bgColor indexed="65"/>
        </patternFill>
      </fill>
      <alignment textRotation="0" wrapText="1" justifyLastLine="0" readingOrder="0"/>
      <border diagonalUp="0" diagonalDown="0">
        <left style="thin">
          <color theme="4" tint="0.39994506668294322"/>
        </left>
        <right style="thin">
          <color theme="4" tint="0.39994506668294322"/>
        </right>
        <top/>
        <bottom/>
      </border>
    </dxf>
    <dxf>
      <font>
        <u val="none"/>
        <vertAlign val="baseline"/>
        <sz val="10"/>
        <name val="Calibri"/>
        <scheme val="minor"/>
      </font>
      <numFmt numFmtId="165" formatCode="\$#,##0"/>
      <fill>
        <patternFill patternType="none">
          <fgColor indexed="64"/>
          <bgColor indexed="65"/>
        </patternFill>
      </fill>
      <alignment horizontal="right" vertical="center" textRotation="0" wrapText="1" indent="0" justifyLastLine="0" shrinkToFit="0" readingOrder="0"/>
      <border diagonalUp="0" diagonalDown="0">
        <left style="thin">
          <color theme="4" tint="0.39994506668294322"/>
        </left>
        <right/>
        <top/>
        <bottom/>
      </border>
    </dxf>
    <dxf>
      <font>
        <u val="none"/>
        <vertAlign val="baseline"/>
        <sz val="10"/>
        <name val="Calibri"/>
        <scheme val="minor"/>
      </font>
      <numFmt numFmtId="165" formatCode="\$#,##0"/>
      <fill>
        <patternFill patternType="none">
          <fgColor indexed="64"/>
          <bgColor indexed="65"/>
        </patternFill>
      </fill>
      <alignment textRotation="0" wrapText="1" justifyLastLine="0" readingOrder="0"/>
      <border diagonalUp="0" diagonalDown="0">
        <left style="thin">
          <color theme="4" tint="0.39994506668294322"/>
        </left>
        <right style="thin">
          <color theme="4" tint="0.39994506668294322"/>
        </right>
        <top/>
        <bottom/>
      </border>
    </dxf>
    <dxf>
      <font>
        <u val="none"/>
        <vertAlign val="baseline"/>
        <sz val="10"/>
        <name val="Calibri"/>
        <scheme val="minor"/>
      </font>
      <numFmt numFmtId="165" formatCode="\$#,##0"/>
      <fill>
        <patternFill patternType="none">
          <fgColor indexed="64"/>
          <bgColor indexed="65"/>
        </patternFill>
      </fill>
      <alignment textRotation="0" wrapText="1" justifyLastLine="0" readingOrder="0"/>
      <border diagonalUp="0" diagonalDown="0">
        <left style="thin">
          <color theme="4" tint="0.39994506668294322"/>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1"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alignment textRotation="0" wrapText="1" justifyLastLine="0" readingOrder="0"/>
      <border diagonalUp="0" diagonalDown="0">
        <left style="thin">
          <color theme="4" tint="0.39994506668294322"/>
        </left>
        <right style="thin">
          <color theme="4" tint="0.39994506668294322"/>
        </right>
        <top/>
        <bottom/>
      </border>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alignment textRotation="0" wrapText="1" justifyLastLine="0" readingOrder="0"/>
      <border diagonalUp="0" diagonalDown="0">
        <left style="thin">
          <color theme="4" tint="0.39994506668294322"/>
        </left>
        <right style="thin">
          <color theme="4" tint="0.39994506668294322"/>
        </right>
        <top/>
        <bottom/>
      </border>
    </dxf>
    <dxf>
      <font>
        <u val="none"/>
        <vertAlign val="baseline"/>
        <sz val="10"/>
        <name val="Calibri"/>
        <scheme val="minor"/>
      </font>
      <fill>
        <patternFill patternType="none">
          <fgColor indexed="64"/>
          <bgColor indexed="65"/>
        </patternFill>
      </fill>
      <alignment textRotation="0" wrapText="1" justifyLastLine="0" readingOrder="0"/>
      <border diagonalUp="0" diagonalDown="0">
        <left style="thin">
          <color theme="4" tint="0.39994506668294322"/>
        </left>
        <right style="thin">
          <color theme="4" tint="0.39994506668294322"/>
        </right>
        <top/>
        <bottom/>
      </border>
    </dxf>
  </dxfs>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673100</xdr:colOff>
      <xdr:row>0</xdr:row>
      <xdr:rowOff>139700</xdr:rowOff>
    </xdr:from>
    <xdr:to>
      <xdr:col>11</xdr:col>
      <xdr:colOff>61468</xdr:colOff>
      <xdr:row>1</xdr:row>
      <xdr:rowOff>36068</xdr:rowOff>
    </xdr:to>
    <xdr:pic>
      <xdr:nvPicPr>
        <xdr:cNvPr id="2" name="Picture 1"/>
        <xdr:cNvPicPr>
          <a:picLocks noChangeAspect="1"/>
        </xdr:cNvPicPr>
      </xdr:nvPicPr>
      <xdr:blipFill>
        <a:blip xmlns:r="http://schemas.openxmlformats.org/officeDocument/2006/relationships" r:embed="rId1"/>
        <a:stretch>
          <a:fillRect/>
        </a:stretch>
      </xdr:blipFill>
      <xdr:spPr>
        <a:xfrm>
          <a:off x="6337300" y="139700"/>
          <a:ext cx="3934968" cy="734568"/>
        </a:xfrm>
        <a:prstGeom prst="rect">
          <a:avLst/>
        </a:prstGeom>
      </xdr:spPr>
    </xdr:pic>
    <xdr:clientData/>
  </xdr:twoCellAnchor>
</xdr:wsDr>
</file>

<file path=xl/tables/table1.xml><?xml version="1.0" encoding="utf-8"?>
<table xmlns="http://schemas.openxmlformats.org/spreadsheetml/2006/main" id="1" name="Table1" displayName="Table1" ref="B10:F21" totalsRowCount="1" headerRowDxfId="167" dataDxfId="166" totalsRowDxfId="164" tableBorderDxfId="165">
  <autoFilter ref="B10:F20"/>
  <tableColumns count="5">
    <tableColumn id="1" name="HOUSING" totalsRowLabel="Total" dataDxfId="163" totalsRowDxfId="17"/>
    <tableColumn id="2" name="Projected Expenses after major changes (e.g. retirement, home purchase, etc)" totalsRowFunction="custom" dataDxfId="162" totalsRowDxfId="16">
      <totalsRowFormula>SUM(Table1[Projected Expenses after major changes (e.g. retirement, home purchase, etc)])</totalsRowFormula>
    </tableColumn>
    <tableColumn id="3" name="Actual Expenses Today" totalsRowFunction="sum" dataDxfId="161" totalsRowDxfId="15"/>
    <tableColumn id="4" name="Difference " totalsRowFunction="sum" dataDxfId="160" totalsRowDxfId="14">
      <calculatedColumnFormula>Table1[Projected Expenses after major changes (e.g. retirement, home purchase, etc)]-Table1[Actual Expenses Today]</calculatedColumnFormula>
    </tableColumn>
    <tableColumn id="5" name="Expected increase or decrease" dataDxfId="159" totalsRowDxfId="13"/>
  </tableColumns>
  <tableStyleInfo name="TableStyleMedium23" showFirstColumn="0" showLastColumn="0" showRowStripes="1" showColumnStripes="0"/>
</table>
</file>

<file path=xl/tables/table10.xml><?xml version="1.0" encoding="utf-8"?>
<table xmlns="http://schemas.openxmlformats.org/spreadsheetml/2006/main" id="10" name="Table10" displayName="Table10" ref="H41:L46" totalsRowCount="1" headerRowDxfId="86" dataDxfId="85" totalsRowDxfId="83" tableBorderDxfId="84">
  <autoFilter ref="H41:L45"/>
  <tableColumns count="5">
    <tableColumn id="1" name="SAVINGS OR INVESTMENTS (IGNORE IF AUTOMATICALLY DEDUCTED FROM PAY)" totalsRowLabel="Total" dataDxfId="82" totalsRowDxfId="4"/>
    <tableColumn id="2" name="Projected Expenses after major changes (e.g. retirement, home purchase, etc)" totalsRowFunction="sum" dataDxfId="81" totalsRowDxfId="3"/>
    <tableColumn id="3" name="Actual Expenses Today" totalsRowFunction="custom" dataDxfId="80" totalsRowDxfId="2">
      <totalsRowFormula>SUM(Table10[Actual Expenses Today])</totalsRowFormula>
    </tableColumn>
    <tableColumn id="4" name="Difference " totalsRowFunction="sum" dataDxfId="79" totalsRowDxfId="1">
      <calculatedColumnFormula>Table10[Projected Expenses after major changes (e.g. retirement, home purchase, etc)]-Table10[Actual Expenses Today]</calculatedColumnFormula>
    </tableColumn>
    <tableColumn id="5" name="Expected increase or decrease" dataDxfId="78" totalsRowDxfId="0"/>
  </tableColumns>
  <tableStyleInfo name="TableStyleMedium23" showFirstColumn="0" showLastColumn="0" showRowStripes="1" showColumnStripes="0"/>
</table>
</file>

<file path=xl/tables/table11.xml><?xml version="1.0" encoding="utf-8"?>
<table xmlns="http://schemas.openxmlformats.org/spreadsheetml/2006/main" id="7" name="Table7" displayName="Table7" ref="B56:F64" totalsRowCount="1" headerRowDxfId="77" dataDxfId="76" totalsRowDxfId="74" tableBorderDxfId="75">
  <autoFilter ref="B56:F63"/>
  <tableColumns count="5">
    <tableColumn id="1" name="PERSONAL CARE" totalsRowLabel="Total" dataDxfId="73" totalsRowDxfId="59"/>
    <tableColumn id="2" name="Projected Expenses after major changes (e.g. retirement, home purchase, etc)" totalsRowFunction="sum" dataDxfId="72" totalsRowDxfId="12"/>
    <tableColumn id="3" name="Actual Expenses Today" totalsRowFunction="custom" dataDxfId="71" totalsRowDxfId="58">
      <totalsRowFormula>SUM(Table7[Actual Expenses Today])</totalsRowFormula>
    </tableColumn>
    <tableColumn id="4" name="Difference " totalsRowFunction="sum" dataDxfId="70" totalsRowDxfId="57">
      <calculatedColumnFormula>Table7[Projected Expenses after major changes (e.g. retirement, home purchase, etc)]-Table7[Actual Expenses Today]</calculatedColumnFormula>
    </tableColumn>
    <tableColumn id="5" name="Expected increase or decrease" dataDxfId="69" totalsRowDxfId="56"/>
  </tableColumns>
  <tableStyleInfo name="TableStyleMedium23" showFirstColumn="0" showLastColumn="0" showRowStripes="1" showColumnStripes="0"/>
</table>
</file>

<file path=xl/tables/table12.xml><?xml version="1.0" encoding="utf-8"?>
<table xmlns="http://schemas.openxmlformats.org/spreadsheetml/2006/main" id="2" name="Table2" displayName="Table2" ref="H10:L21" totalsRowCount="1" headerRowDxfId="68" dataDxfId="67" totalsRowDxfId="65" tableBorderDxfId="66">
  <autoFilter ref="H10:L20"/>
  <tableColumns count="5">
    <tableColumn id="1" name="ENTERTAINMENT" totalsRowLabel="Total" dataDxfId="64" totalsRowDxfId="42"/>
    <tableColumn id="2" name="Projected Expenses after major changes (e.g. retirement, home purchase, etc)" totalsRowFunction="custom" dataDxfId="63" totalsRowDxfId="41">
      <totalsRowFormula>SUM(Table2[Projected Expenses after major changes (e.g. retirement, home purchase, etc)])</totalsRowFormula>
    </tableColumn>
    <tableColumn id="3" name="Actual Expenses Today" totalsRowFunction="custom" dataDxfId="62" totalsRowDxfId="40">
      <totalsRowFormula>SUM(Table2[Actual Expenses Today])</totalsRowFormula>
    </tableColumn>
    <tableColumn id="4" name="Difference " totalsRowFunction="sum" dataDxfId="61" totalsRowDxfId="39">
      <calculatedColumnFormula>Table2[Projected Expenses after major changes (e.g. retirement, home purchase, etc)]-Table2[Actual Expenses Today]</calculatedColumnFormula>
    </tableColumn>
    <tableColumn id="5" name="Expected increase or decrease" dataDxfId="60" totalsRowDxfId="38"/>
  </tableColumns>
  <tableStyleInfo name="TableStyleMedium23" showFirstColumn="0" showLastColumn="0" showRowStripes="1" showColumnStripes="0"/>
</table>
</file>

<file path=xl/tables/table2.xml><?xml version="1.0" encoding="utf-8"?>
<table xmlns="http://schemas.openxmlformats.org/spreadsheetml/2006/main" id="4" name="Table4" displayName="Table4" ref="B33:F39" totalsRowCount="1" headerRowDxfId="158" dataDxfId="157" totalsRowDxfId="155" tableBorderDxfId="156">
  <autoFilter ref="B33:F38"/>
  <tableColumns count="5">
    <tableColumn id="1" name="INSURANCE" totalsRowLabel="Total" dataDxfId="154" totalsRowDxfId="27"/>
    <tableColumn id="2" name="Projected Expenses after major changes (e.g. retirement, home purchase, etc)" totalsRowFunction="sum" dataDxfId="153" totalsRowDxfId="23"/>
    <tableColumn id="3" name="Actual Expenses Today" totalsRowFunction="custom" dataDxfId="152" totalsRowDxfId="26">
      <totalsRowFormula>SUM(Table4[Actual Expenses Today])</totalsRowFormula>
    </tableColumn>
    <tableColumn id="4" name="Difference " totalsRowFunction="sum" dataDxfId="151" totalsRowDxfId="25">
      <calculatedColumnFormula>Table4[Projected Expenses after major changes (e.g. retirement, home purchase, etc)]-Table4[Actual Expenses Today]</calculatedColumnFormula>
    </tableColumn>
    <tableColumn id="5" name="Expected increase or decrease" dataDxfId="150" totalsRowDxfId="24"/>
  </tableColumns>
  <tableStyleInfo name="TableStyleMedium23" showFirstColumn="0" showLastColumn="0" showRowStripes="1" showColumnStripes="0"/>
</table>
</file>

<file path=xl/tables/table3.xml><?xml version="1.0" encoding="utf-8"?>
<table xmlns="http://schemas.openxmlformats.org/spreadsheetml/2006/main" id="12" name="Table12" displayName="Table12" ref="H56:L61" totalsRowCount="1" headerRowDxfId="149" dataDxfId="148" totalsRowDxfId="146" tableBorderDxfId="147">
  <autoFilter ref="H56:L60"/>
  <tableColumns count="5">
    <tableColumn id="1" name="LEGAL" totalsRowLabel="Total" dataDxfId="145" totalsRowDxfId="9"/>
    <tableColumn id="2" name="Projected Expenses after major changes (e.g. retirement, home purchase, etc)" totalsRowFunction="sum" dataDxfId="144" totalsRowDxfId="8"/>
    <tableColumn id="3" name="Actual Expenses Today" totalsRowFunction="custom" dataDxfId="143" totalsRowDxfId="7">
      <totalsRowFormula>SUM(Table12[Actual Expenses Today])</totalsRowFormula>
    </tableColumn>
    <tableColumn id="4" name="Difference " totalsRowFunction="sum" dataDxfId="142" totalsRowDxfId="6">
      <calculatedColumnFormula>Table12[Projected Expenses after major changes (e.g. retirement, home purchase, etc)]-Table12[Actual Expenses Today]</calculatedColumnFormula>
    </tableColumn>
    <tableColumn id="5" name="Expected increase or decrease" dataDxfId="141" totalsRowDxfId="5"/>
  </tableColumns>
  <tableStyleInfo name="TableStyleMedium23" showFirstColumn="0" showLastColumn="0" showRowStripes="1" showColumnStripes="0"/>
</table>
</file>

<file path=xl/tables/table4.xml><?xml version="1.0" encoding="utf-8"?>
<table xmlns="http://schemas.openxmlformats.org/spreadsheetml/2006/main" id="6" name="Table6" displayName="Table6" ref="B48:F54" totalsRowCount="1" headerRowDxfId="140" dataDxfId="139" totalsRowDxfId="137" tableBorderDxfId="138">
  <autoFilter ref="B48:F53"/>
  <tableColumns count="5">
    <tableColumn id="1" name="PETS" totalsRowLabel="Total" dataDxfId="136" totalsRowDxfId="37"/>
    <tableColumn id="2" name="Projected Expenses in Retirement" totalsRowFunction="custom" dataDxfId="135" totalsRowDxfId="36">
      <totalsRowFormula>SUM(Table6[Projected Expenses in Retirement])</totalsRowFormula>
    </tableColumn>
    <tableColumn id="3" name="Actual Expenses Today" totalsRowFunction="custom" dataDxfId="134" totalsRowDxfId="35">
      <totalsRowFormula>SUM(Table6[Actual Expenses Today])</totalsRowFormula>
    </tableColumn>
    <tableColumn id="4" name="Difference " totalsRowFunction="sum" dataDxfId="133" totalsRowDxfId="34">
      <calculatedColumnFormula>Table6[Projected Expenses in Retirement]-Table6[Actual Expenses Today]</calculatedColumnFormula>
    </tableColumn>
    <tableColumn id="5" name="Expected increase or decrease" dataDxfId="132" totalsRowDxfId="33"/>
  </tableColumns>
  <tableStyleInfo name="TableStyleMedium23" showFirstColumn="0" showLastColumn="0" showRowStripes="1" showColumnStripes="0"/>
</table>
</file>

<file path=xl/tables/table5.xml><?xml version="1.0" encoding="utf-8"?>
<table xmlns="http://schemas.openxmlformats.org/spreadsheetml/2006/main" id="11" name="Table11" displayName="Table11" ref="H48:L54" totalsRowCount="1" headerRowDxfId="131" dataDxfId="130" totalsRowDxfId="128" tableBorderDxfId="129">
  <autoFilter ref="H48:L53"/>
  <tableColumns count="5">
    <tableColumn id="1" name="GIFTS AND DONATIONS" totalsRowLabel="Total" dataDxfId="127" totalsRowDxfId="46"/>
    <tableColumn id="2" name="Projected Expenses after major changes (e.g. retirement, home purchase, etc)" totalsRowFunction="sum" dataDxfId="126" totalsRowDxfId="10"/>
    <tableColumn id="3" name="Actual Expenses Today" totalsRowFunction="custom" dataDxfId="125" totalsRowDxfId="45">
      <totalsRowFormula>SUM(Table11[Actual Expenses Today])</totalsRowFormula>
    </tableColumn>
    <tableColumn id="4" name="Difference " totalsRowFunction="sum" dataDxfId="124" totalsRowDxfId="44">
      <calculatedColumnFormula>Table11[Projected Expenses after major changes (e.g. retirement, home purchase, etc)]-Table11[Actual Expenses Today]</calculatedColumnFormula>
    </tableColumn>
    <tableColumn id="5" name="Expected increase or decrease" dataDxfId="123" totalsRowDxfId="43"/>
  </tableColumns>
  <tableStyleInfo name="TableStyleMedium23" showFirstColumn="0" showLastColumn="0" showRowStripes="1" showColumnStripes="0"/>
</table>
</file>

<file path=xl/tables/table6.xml><?xml version="1.0" encoding="utf-8"?>
<table xmlns="http://schemas.openxmlformats.org/spreadsheetml/2006/main" id="5" name="Table5" displayName="Table5" ref="B41:F46" totalsRowCount="1" headerRowDxfId="122" dataDxfId="121" totalsRowDxfId="119" tableBorderDxfId="120">
  <autoFilter ref="B41:F45"/>
  <tableColumns count="5">
    <tableColumn id="1" name="FOOD" totalsRowLabel="Total" dataDxfId="118" totalsRowDxfId="32"/>
    <tableColumn id="2" name="Projected Expenses after major changes (e.g. retirement, home purchase, etc)" totalsRowFunction="custom" dataDxfId="117" totalsRowDxfId="31">
      <totalsRowFormula>SUM(Table5[Projected Expenses after major changes (e.g. retirement, home purchase, etc)])</totalsRowFormula>
    </tableColumn>
    <tableColumn id="3" name="Actual Expenses Today" totalsRowFunction="custom" dataDxfId="116" totalsRowDxfId="30">
      <totalsRowFormula>SUM(Table5[Actual Expenses Today])</totalsRowFormula>
    </tableColumn>
    <tableColumn id="4" name="Difference " totalsRowFunction="sum" dataDxfId="115" totalsRowDxfId="29">
      <calculatedColumnFormula>Table5[Projected Expenses after major changes (e.g. retirement, home purchase, etc)]-Table5[Actual Expenses Today]</calculatedColumnFormula>
    </tableColumn>
    <tableColumn id="5" name="Expected increase or decrease" dataDxfId="114" totalsRowDxfId="28"/>
  </tableColumns>
  <tableStyleInfo name="TableStyleMedium23" showFirstColumn="0" showLastColumn="0" showRowStripes="1" showColumnStripes="0"/>
</table>
</file>

<file path=xl/tables/table7.xml><?xml version="1.0" encoding="utf-8"?>
<table xmlns="http://schemas.openxmlformats.org/spreadsheetml/2006/main" id="9" name="Table9" displayName="Table9" ref="H33:L39" totalsRowCount="1" headerRowDxfId="113" dataDxfId="112" totalsRowDxfId="110" tableBorderDxfId="111">
  <autoFilter ref="H33:L38"/>
  <tableColumns count="5">
    <tableColumn id="1" name="TAXES (IGNORE IF SALARIED)" totalsRowLabel="Total" dataDxfId="109" totalsRowDxfId="50"/>
    <tableColumn id="2" name="Projected Expenses after major changes (e.g. retirement, home purchase, etc)" totalsRowFunction="sum" dataDxfId="108" totalsRowDxfId="11"/>
    <tableColumn id="3" name="Actual Expenses Today" totalsRowFunction="custom" dataDxfId="107" totalsRowDxfId="49">
      <totalsRowFormula>SUM(Table9[Actual Expenses Today])</totalsRowFormula>
    </tableColumn>
    <tableColumn id="4" name="Difference " totalsRowFunction="sum" dataDxfId="106" totalsRowDxfId="48">
      <calculatedColumnFormula>Table9[Projected Expenses after major changes (e.g. retirement, home purchase, etc)]-Table9[Actual Expenses Today]</calculatedColumnFormula>
    </tableColumn>
    <tableColumn id="5" name="Expected increase or decrease" dataDxfId="105" totalsRowDxfId="47"/>
  </tableColumns>
  <tableStyleInfo name="TableStyleMedium23" showFirstColumn="0" showLastColumn="0" showRowStripes="1" showColumnStripes="0"/>
</table>
</file>

<file path=xl/tables/table8.xml><?xml version="1.0" encoding="utf-8"?>
<table xmlns="http://schemas.openxmlformats.org/spreadsheetml/2006/main" id="3" name="Table3" displayName="Table3" ref="B23:F31" totalsRowCount="1" headerRowDxfId="104" dataDxfId="103" totalsRowDxfId="101" tableBorderDxfId="102">
  <autoFilter ref="B23:F30"/>
  <tableColumns count="5">
    <tableColumn id="1" name="TRANSPORTATION" totalsRowLabel="Total" dataDxfId="100" totalsRowDxfId="22"/>
    <tableColumn id="2" name="Projected Expenses after major changes (e.g. retirement, home purchase, etc)" totalsRowFunction="sum" dataDxfId="99" totalsRowDxfId="21"/>
    <tableColumn id="3" name="Actual Expenses Today" totalsRowFunction="custom" dataDxfId="98" totalsRowDxfId="20">
      <totalsRowFormula>SUM(Table3[Actual Expenses Today])</totalsRowFormula>
    </tableColumn>
    <tableColumn id="4" name="Difference " totalsRowFunction="sum" dataDxfId="97" totalsRowDxfId="19">
      <calculatedColumnFormula>Table3[Projected Expenses after major changes (e.g. retirement, home purchase, etc)]-Table3[Actual Expenses Today]</calculatedColumnFormula>
    </tableColumn>
    <tableColumn id="5" name="Expected increase or decrease" dataDxfId="96" totalsRowDxfId="18"/>
  </tableColumns>
  <tableStyleInfo name="TableStyleMedium23" showFirstColumn="0" showLastColumn="0" showRowStripes="1" showColumnStripes="0"/>
</table>
</file>

<file path=xl/tables/table9.xml><?xml version="1.0" encoding="utf-8"?>
<table xmlns="http://schemas.openxmlformats.org/spreadsheetml/2006/main" id="8" name="Table8" displayName="Table8" ref="H23:L31" totalsRowCount="1" headerRowDxfId="95" dataDxfId="94" totalsRowDxfId="92" tableBorderDxfId="93">
  <autoFilter ref="H23:L30"/>
  <tableColumns count="5">
    <tableColumn id="1" name="LOANS" totalsRowLabel="Total" dataDxfId="91" totalsRowDxfId="55"/>
    <tableColumn id="2" name="Projected Expenses after major changes (e.g. retirement, home purchase, etc)" totalsRowFunction="custom" dataDxfId="90" totalsRowDxfId="54">
      <totalsRowFormula>SUM(Table8[Projected Expenses after major changes (e.g. retirement, home purchase, etc)])</totalsRowFormula>
    </tableColumn>
    <tableColumn id="3" name="Actual Expenses Today" totalsRowFunction="custom" dataDxfId="89" totalsRowDxfId="53">
      <totalsRowFormula>SUM(Table8[Actual Expenses Today])</totalsRowFormula>
    </tableColumn>
    <tableColumn id="4" name="Difference " totalsRowFunction="sum" dataDxfId="88" totalsRowDxfId="52">
      <calculatedColumnFormula>Table8[Projected Expenses after major changes (e.g. retirement, home purchase, etc)]-Table8[Actual Expenses Today]</calculatedColumnFormula>
    </tableColumn>
    <tableColumn id="5" name="Expected increase or decrease" dataDxfId="87" totalsRowDxfId="51"/>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table" Target="../tables/table10.xml"/><Relationship Id="rId12" Type="http://schemas.openxmlformats.org/officeDocument/2006/relationships/table" Target="../tables/table11.xml"/><Relationship Id="rId13" Type="http://schemas.openxmlformats.org/officeDocument/2006/relationships/table" Target="../tables/table12.xml"/><Relationship Id="rId1" Type="http://schemas.openxmlformats.org/officeDocument/2006/relationships/drawing" Target="../drawings/drawing1.xml"/><Relationship Id="rId2" Type="http://schemas.openxmlformats.org/officeDocument/2006/relationships/table" Target="../tables/table1.xml"/><Relationship Id="rId3" Type="http://schemas.openxmlformats.org/officeDocument/2006/relationships/table" Target="../tables/table2.xml"/><Relationship Id="rId4" Type="http://schemas.openxmlformats.org/officeDocument/2006/relationships/table" Target="../tables/table3.xml"/><Relationship Id="rId5" Type="http://schemas.openxmlformats.org/officeDocument/2006/relationships/table" Target="../tables/table4.xml"/><Relationship Id="rId6" Type="http://schemas.openxmlformats.org/officeDocument/2006/relationships/table" Target="../tables/table5.xml"/><Relationship Id="rId7" Type="http://schemas.openxmlformats.org/officeDocument/2006/relationships/table" Target="../tables/table6.xml"/><Relationship Id="rId8" Type="http://schemas.openxmlformats.org/officeDocument/2006/relationships/table" Target="../tables/table7.xml"/><Relationship Id="rId9" Type="http://schemas.openxmlformats.org/officeDocument/2006/relationships/table" Target="../tables/table8.xml"/><Relationship Id="rId10"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L68"/>
  <sheetViews>
    <sheetView showGridLines="0" tabSelected="1" topLeftCell="A10" zoomScale="90" zoomScaleNormal="90" workbookViewId="0">
      <selection activeCell="L64" sqref="L64"/>
    </sheetView>
  </sheetViews>
  <sheetFormatPr baseColWidth="10" defaultColWidth="8.796875" defaultRowHeight="14" x14ac:dyDescent="0.2"/>
  <cols>
    <col min="1" max="1" width="1.59765625" style="14" customWidth="1"/>
    <col min="2" max="2" width="30.19921875" style="14" customWidth="1"/>
    <col min="3" max="3" width="16.3984375" style="14" customWidth="1"/>
    <col min="4" max="4" width="13.3984375" style="14" customWidth="1"/>
    <col min="5" max="6" width="12.3984375" style="14" customWidth="1"/>
    <col min="7" max="7" width="2.796875" style="14" customWidth="1"/>
    <col min="8" max="8" width="29.3984375" style="14" customWidth="1"/>
    <col min="9" max="9" width="16.3984375" style="14" customWidth="1"/>
    <col min="10" max="10" width="13.3984375" style="14" customWidth="1"/>
    <col min="11" max="11" width="12.3984375" style="14" customWidth="1"/>
    <col min="12" max="12" width="14" style="14" customWidth="1"/>
    <col min="13" max="16384" width="8.796875" style="14"/>
  </cols>
  <sheetData>
    <row r="1" spans="1:12" ht="66" customHeight="1" x14ac:dyDescent="0.2">
      <c r="A1" s="12"/>
      <c r="B1" s="58" t="s">
        <v>56</v>
      </c>
      <c r="C1" s="58"/>
      <c r="D1" s="15"/>
      <c r="E1" s="15"/>
      <c r="F1" s="15"/>
      <c r="G1" s="15"/>
      <c r="H1" s="15"/>
      <c r="I1" s="15"/>
      <c r="J1" s="15"/>
      <c r="K1" s="15"/>
    </row>
    <row r="2" spans="1:12" x14ac:dyDescent="0.2">
      <c r="A2" s="13"/>
      <c r="B2" s="1" t="s">
        <v>82</v>
      </c>
      <c r="C2" s="11"/>
      <c r="D2" s="11"/>
      <c r="E2" s="11"/>
      <c r="F2" s="11"/>
      <c r="G2" s="1"/>
      <c r="H2" s="11"/>
      <c r="I2" s="2"/>
      <c r="J2" s="3"/>
      <c r="K2" s="4"/>
    </row>
    <row r="3" spans="1:12" x14ac:dyDescent="0.2">
      <c r="A3" s="13"/>
      <c r="G3" s="1"/>
      <c r="H3" s="16" t="s">
        <v>62</v>
      </c>
      <c r="I3" s="16"/>
      <c r="J3" s="16"/>
      <c r="K3" s="17">
        <f>SUM(E8+0)</f>
        <v>0</v>
      </c>
    </row>
    <row r="4" spans="1:12" ht="56" x14ac:dyDescent="0.2">
      <c r="A4" s="13"/>
      <c r="B4" s="18" t="s">
        <v>86</v>
      </c>
      <c r="C4" s="7" t="s">
        <v>61</v>
      </c>
      <c r="D4" s="8"/>
      <c r="E4" s="19"/>
      <c r="F4" s="51"/>
      <c r="G4" s="1"/>
      <c r="H4" s="16"/>
      <c r="I4" s="16"/>
      <c r="J4" s="16"/>
      <c r="K4" s="17"/>
    </row>
    <row r="5" spans="1:12" ht="28" x14ac:dyDescent="0.2">
      <c r="A5" s="13"/>
      <c r="B5" s="20"/>
      <c r="C5" s="7" t="s">
        <v>80</v>
      </c>
      <c r="D5" s="8"/>
      <c r="E5" s="19"/>
      <c r="F5" s="51"/>
      <c r="G5" s="1"/>
      <c r="H5" s="16" t="s">
        <v>64</v>
      </c>
      <c r="I5" s="16"/>
      <c r="J5" s="16"/>
      <c r="K5" s="17">
        <f>SUM(K66)*-1</f>
        <v>0</v>
      </c>
    </row>
    <row r="6" spans="1:12" x14ac:dyDescent="0.2">
      <c r="A6" s="13"/>
      <c r="B6" s="18"/>
      <c r="C6" s="7" t="s">
        <v>85</v>
      </c>
      <c r="D6" s="8"/>
      <c r="E6" s="19"/>
      <c r="F6" s="51"/>
      <c r="G6" s="1"/>
      <c r="H6" s="16"/>
      <c r="I6" s="16"/>
      <c r="J6" s="16"/>
      <c r="K6" s="17"/>
    </row>
    <row r="7" spans="1:12" ht="28" x14ac:dyDescent="0.2">
      <c r="A7" s="13"/>
      <c r="B7" s="21"/>
      <c r="C7" s="7" t="s">
        <v>81</v>
      </c>
      <c r="D7" s="8"/>
      <c r="E7" s="19"/>
      <c r="F7" s="51"/>
      <c r="G7" s="1"/>
      <c r="H7" s="16" t="s">
        <v>63</v>
      </c>
      <c r="I7" s="16"/>
      <c r="J7" s="16"/>
      <c r="K7" s="17">
        <f>SUM(K3,K5)</f>
        <v>0</v>
      </c>
    </row>
    <row r="8" spans="1:12" ht="28" x14ac:dyDescent="0.2">
      <c r="A8" s="13"/>
      <c r="B8" s="20"/>
      <c r="C8" s="9" t="s">
        <v>60</v>
      </c>
      <c r="D8" s="10"/>
      <c r="E8" s="17">
        <f>SUM(E4:E7)</f>
        <v>0</v>
      </c>
      <c r="F8" s="52"/>
      <c r="G8" s="1"/>
      <c r="H8" s="16"/>
      <c r="I8" s="16"/>
      <c r="J8" s="16"/>
      <c r="K8" s="17"/>
    </row>
    <row r="9" spans="1:12" x14ac:dyDescent="0.2">
      <c r="A9" s="13"/>
      <c r="B9" s="11"/>
      <c r="C9" s="11"/>
      <c r="D9" s="4"/>
      <c r="E9" s="22"/>
      <c r="F9" s="22"/>
      <c r="G9" s="1"/>
      <c r="H9" s="5"/>
      <c r="I9" s="5"/>
      <c r="J9" s="5"/>
      <c r="K9" s="23"/>
    </row>
    <row r="10" spans="1:12" ht="84" x14ac:dyDescent="0.2">
      <c r="A10" s="13"/>
      <c r="B10" s="24" t="s">
        <v>45</v>
      </c>
      <c r="C10" s="25" t="s">
        <v>84</v>
      </c>
      <c r="D10" s="25" t="s">
        <v>66</v>
      </c>
      <c r="E10" s="26" t="s">
        <v>83</v>
      </c>
      <c r="F10" s="25" t="s">
        <v>67</v>
      </c>
      <c r="G10" s="6"/>
      <c r="H10" s="24" t="s">
        <v>46</v>
      </c>
      <c r="I10" s="25" t="s">
        <v>84</v>
      </c>
      <c r="J10" s="25" t="s">
        <v>66</v>
      </c>
      <c r="K10" s="26" t="s">
        <v>83</v>
      </c>
      <c r="L10" s="25" t="s">
        <v>67</v>
      </c>
    </row>
    <row r="11" spans="1:12" x14ac:dyDescent="0.2">
      <c r="A11" s="13"/>
      <c r="B11" s="27" t="s">
        <v>0</v>
      </c>
      <c r="C11" s="28"/>
      <c r="D11" s="28"/>
      <c r="E11" s="29">
        <f>Table1[Projected Expenses after major changes (e.g. retirement, home purchase, etc)]-Table1[Actual Expenses Today]</f>
        <v>0</v>
      </c>
      <c r="F11" t="s">
        <v>79</v>
      </c>
      <c r="G11" s="30"/>
      <c r="H11" s="27" t="s">
        <v>23</v>
      </c>
      <c r="I11" s="28"/>
      <c r="J11" s="28"/>
      <c r="K11" s="29">
        <f>Table2[Projected Expenses after major changes (e.g. retirement, home purchase, etc)]-Table2[Actual Expenses Today]</f>
        <v>0</v>
      </c>
      <c r="L11" t="s">
        <v>79</v>
      </c>
    </row>
    <row r="12" spans="1:12" x14ac:dyDescent="0.2">
      <c r="A12" s="13"/>
      <c r="B12" s="27" t="s">
        <v>1</v>
      </c>
      <c r="C12" s="28"/>
      <c r="D12" s="28"/>
      <c r="E12" s="29">
        <f>Table1[Projected Expenses after major changes (e.g. retirement, home purchase, etc)]-Table1[Actual Expenses Today]</f>
        <v>0</v>
      </c>
      <c r="F12" t="s">
        <v>79</v>
      </c>
      <c r="G12" s="30"/>
      <c r="H12" s="27" t="s">
        <v>24</v>
      </c>
      <c r="I12" s="28"/>
      <c r="J12" s="28"/>
      <c r="K12" s="29">
        <f>Table2[Projected Expenses after major changes (e.g. retirement, home purchase, etc)]-Table2[Actual Expenses Today]</f>
        <v>0</v>
      </c>
      <c r="L12" t="s">
        <v>79</v>
      </c>
    </row>
    <row r="13" spans="1:12" x14ac:dyDescent="0.2">
      <c r="A13" s="13"/>
      <c r="B13" s="27" t="s">
        <v>39</v>
      </c>
      <c r="C13" s="28"/>
      <c r="D13" s="28"/>
      <c r="E13" s="29">
        <f>Table1[Projected Expenses after major changes (e.g. retirement, home purchase, etc)]-Table1[Actual Expenses Today]</f>
        <v>0</v>
      </c>
      <c r="F13" t="s">
        <v>79</v>
      </c>
      <c r="G13" s="30"/>
      <c r="H13" s="27" t="s">
        <v>25</v>
      </c>
      <c r="I13" s="28"/>
      <c r="J13" s="28"/>
      <c r="K13" s="29">
        <f>Table2[Projected Expenses after major changes (e.g. retirement, home purchase, etc)]-Table2[Actual Expenses Today]</f>
        <v>0</v>
      </c>
      <c r="L13" t="s">
        <v>79</v>
      </c>
    </row>
    <row r="14" spans="1:12" x14ac:dyDescent="0.2">
      <c r="A14" s="13"/>
      <c r="B14" s="27" t="s">
        <v>2</v>
      </c>
      <c r="C14" s="28"/>
      <c r="D14" s="28"/>
      <c r="E14" s="29">
        <f>Table1[Projected Expenses after major changes (e.g. retirement, home purchase, etc)]-Table1[Actual Expenses Today]</f>
        <v>0</v>
      </c>
      <c r="F14" t="s">
        <v>79</v>
      </c>
      <c r="G14" s="30"/>
      <c r="H14" s="27" t="s">
        <v>26</v>
      </c>
      <c r="I14" s="28"/>
      <c r="J14" s="28"/>
      <c r="K14" s="29">
        <f>Table2[Projected Expenses after major changes (e.g. retirement, home purchase, etc)]-Table2[Actual Expenses Today]</f>
        <v>0</v>
      </c>
      <c r="L14" t="s">
        <v>79</v>
      </c>
    </row>
    <row r="15" spans="1:12" x14ac:dyDescent="0.2">
      <c r="A15" s="13"/>
      <c r="B15" s="27" t="s">
        <v>3</v>
      </c>
      <c r="C15" s="28"/>
      <c r="D15" s="28"/>
      <c r="E15" s="29">
        <f>Table1[Projected Expenses after major changes (e.g. retirement, home purchase, etc)]-Table1[Actual Expenses Today]</f>
        <v>0</v>
      </c>
      <c r="F15" t="s">
        <v>79</v>
      </c>
      <c r="G15" s="30"/>
      <c r="H15" s="27" t="s">
        <v>41</v>
      </c>
      <c r="I15" s="28"/>
      <c r="J15" s="28"/>
      <c r="K15" s="29">
        <f>Table2[Projected Expenses after major changes (e.g. retirement, home purchase, etc)]-Table2[Actual Expenses Today]</f>
        <v>0</v>
      </c>
      <c r="L15" t="s">
        <v>79</v>
      </c>
    </row>
    <row r="16" spans="1:12" x14ac:dyDescent="0.2">
      <c r="A16" s="13"/>
      <c r="B16" s="27" t="s">
        <v>4</v>
      </c>
      <c r="C16" s="28"/>
      <c r="D16" s="28"/>
      <c r="E16" s="29">
        <f>Table1[Projected Expenses after major changes (e.g. retirement, home purchase, etc)]-Table1[Actual Expenses Today]</f>
        <v>0</v>
      </c>
      <c r="F16" t="s">
        <v>79</v>
      </c>
      <c r="G16" s="30"/>
      <c r="H16" s="27" t="s">
        <v>27</v>
      </c>
      <c r="I16" s="28"/>
      <c r="J16" s="28"/>
      <c r="K16" s="29">
        <f>Table2[Projected Expenses after major changes (e.g. retirement, home purchase, etc)]-Table2[Actual Expenses Today]</f>
        <v>0</v>
      </c>
      <c r="L16" t="s">
        <v>79</v>
      </c>
    </row>
    <row r="17" spans="1:12" x14ac:dyDescent="0.2">
      <c r="A17" s="13"/>
      <c r="B17" s="27" t="s">
        <v>5</v>
      </c>
      <c r="C17" s="28"/>
      <c r="D17" s="28"/>
      <c r="E17" s="29">
        <f>Table1[Projected Expenses after major changes (e.g. retirement, home purchase, etc)]-Table1[Actual Expenses Today]</f>
        <v>0</v>
      </c>
      <c r="F17" t="s">
        <v>79</v>
      </c>
      <c r="G17" s="30"/>
      <c r="H17" s="27" t="s">
        <v>8</v>
      </c>
      <c r="I17" s="28"/>
      <c r="J17" s="28"/>
      <c r="K17" s="29">
        <f>Table2[Projected Expenses after major changes (e.g. retirement, home purchase, etc)]-Table2[Actual Expenses Today]</f>
        <v>0</v>
      </c>
      <c r="L17" t="s">
        <v>79</v>
      </c>
    </row>
    <row r="18" spans="1:12" x14ac:dyDescent="0.2">
      <c r="A18" s="13"/>
      <c r="B18" s="27" t="s">
        <v>6</v>
      </c>
      <c r="C18" s="28"/>
      <c r="D18" s="28"/>
      <c r="E18" s="29">
        <f>Table1[Projected Expenses after major changes (e.g. retirement, home purchase, etc)]-Table1[Actual Expenses Today]</f>
        <v>0</v>
      </c>
      <c r="F18" t="s">
        <v>79</v>
      </c>
      <c r="G18" s="30"/>
      <c r="H18" s="27" t="s">
        <v>8</v>
      </c>
      <c r="I18" s="28"/>
      <c r="J18" s="28"/>
      <c r="K18" s="29">
        <f>Table2[Projected Expenses after major changes (e.g. retirement, home purchase, etc)]-Table2[Actual Expenses Today]</f>
        <v>0</v>
      </c>
      <c r="L18" t="s">
        <v>79</v>
      </c>
    </row>
    <row r="19" spans="1:12" x14ac:dyDescent="0.2">
      <c r="A19" s="13"/>
      <c r="B19" s="27" t="s">
        <v>7</v>
      </c>
      <c r="C19" s="28"/>
      <c r="D19" s="28"/>
      <c r="E19" s="29">
        <f>Table1[Projected Expenses after major changes (e.g. retirement, home purchase, etc)]-Table1[Actual Expenses Today]</f>
        <v>0</v>
      </c>
      <c r="F19" t="s">
        <v>79</v>
      </c>
      <c r="G19" s="30"/>
      <c r="H19" s="27" t="s">
        <v>8</v>
      </c>
      <c r="I19" s="28"/>
      <c r="J19" s="28"/>
      <c r="K19" s="29">
        <f>Table2[Projected Expenses after major changes (e.g. retirement, home purchase, etc)]-Table2[Actual Expenses Today]</f>
        <v>0</v>
      </c>
      <c r="L19" t="s">
        <v>79</v>
      </c>
    </row>
    <row r="20" spans="1:12" x14ac:dyDescent="0.2">
      <c r="A20" s="13"/>
      <c r="B20" s="27" t="s">
        <v>8</v>
      </c>
      <c r="C20" s="28"/>
      <c r="D20" s="28"/>
      <c r="E20" s="29">
        <f>Table1[Projected Expenses after major changes (e.g. retirement, home purchase, etc)]-Table1[Actual Expenses Today]</f>
        <v>0</v>
      </c>
      <c r="F20" t="s">
        <v>79</v>
      </c>
      <c r="G20" s="30"/>
      <c r="H20" s="27"/>
      <c r="I20" s="38"/>
      <c r="J20" s="59"/>
      <c r="K20" s="60">
        <f>Table2[Projected Expenses after major changes (e.g. retirement, home purchase, etc)]-Table2[Actual Expenses Today]</f>
        <v>0</v>
      </c>
      <c r="L20" s="55"/>
    </row>
    <row r="21" spans="1:12" x14ac:dyDescent="0.2">
      <c r="A21" s="13"/>
      <c r="B21" s="24" t="s">
        <v>55</v>
      </c>
      <c r="C21" s="28">
        <f>SUM(Table1[Projected Expenses after major changes (e.g. retirement, home purchase, etc)])</f>
        <v>0</v>
      </c>
      <c r="D21" s="28">
        <f>SUBTOTAL(109,Table1[Actual Expenses Today])</f>
        <v>0</v>
      </c>
      <c r="E21" s="31">
        <f>SUBTOTAL(109,Table1[[Difference ]])</f>
        <v>0</v>
      </c>
      <c r="F21" s="53"/>
      <c r="G21" s="30"/>
      <c r="H21" s="24" t="s">
        <v>55</v>
      </c>
      <c r="I21" s="54">
        <f>SUM(Table2[Projected Expenses after major changes (e.g. retirement, home purchase, etc)])</f>
        <v>0</v>
      </c>
      <c r="J21" s="54">
        <f>SUM(Table2[Actual Expenses Today])</f>
        <v>0</v>
      </c>
      <c r="K21" s="31">
        <f>SUBTOTAL(109,Table2[[Difference ]])</f>
        <v>0</v>
      </c>
      <c r="L21" s="55"/>
    </row>
    <row r="22" spans="1:12" x14ac:dyDescent="0.2">
      <c r="A22" s="13"/>
      <c r="B22" s="30"/>
      <c r="C22" s="30"/>
      <c r="D22" s="30"/>
      <c r="E22" s="30"/>
      <c r="F22" s="30"/>
      <c r="G22" s="30"/>
      <c r="H22" s="32"/>
      <c r="I22" s="32"/>
      <c r="J22" s="32"/>
      <c r="K22" s="32"/>
    </row>
    <row r="23" spans="1:12" ht="84" x14ac:dyDescent="0.2">
      <c r="A23" s="13"/>
      <c r="B23" s="24" t="s">
        <v>48</v>
      </c>
      <c r="C23" s="25" t="s">
        <v>84</v>
      </c>
      <c r="D23" s="25" t="s">
        <v>66</v>
      </c>
      <c r="E23" s="26" t="s">
        <v>83</v>
      </c>
      <c r="F23" s="25" t="s">
        <v>67</v>
      </c>
      <c r="G23" s="30"/>
      <c r="H23" s="24" t="s">
        <v>47</v>
      </c>
      <c r="I23" s="25" t="s">
        <v>84</v>
      </c>
      <c r="J23" s="25" t="s">
        <v>66</v>
      </c>
      <c r="K23" s="26" t="s">
        <v>83</v>
      </c>
      <c r="L23" s="25" t="s">
        <v>67</v>
      </c>
    </row>
    <row r="24" spans="1:12" x14ac:dyDescent="0.2">
      <c r="A24" s="13"/>
      <c r="B24" s="27" t="s">
        <v>40</v>
      </c>
      <c r="C24" s="28"/>
      <c r="D24" s="28"/>
      <c r="E24" s="29">
        <f>Table3[Projected Expenses after major changes (e.g. retirement, home purchase, etc)]-Table3[Actual Expenses Today]</f>
        <v>0</v>
      </c>
      <c r="F24" t="s">
        <v>79</v>
      </c>
      <c r="G24" s="30"/>
      <c r="H24" s="27" t="s">
        <v>29</v>
      </c>
      <c r="I24" s="28"/>
      <c r="J24" s="28"/>
      <c r="K24" s="29">
        <f>Table8[Projected Expenses after major changes (e.g. retirement, home purchase, etc)]-Table8[Actual Expenses Today]</f>
        <v>0</v>
      </c>
      <c r="L24" t="s">
        <v>79</v>
      </c>
    </row>
    <row r="25" spans="1:12" x14ac:dyDescent="0.2">
      <c r="A25" s="13"/>
      <c r="B25" s="27" t="s">
        <v>38</v>
      </c>
      <c r="C25" s="28"/>
      <c r="D25" s="28"/>
      <c r="E25" s="29">
        <f>Table3[Projected Expenses after major changes (e.g. retirement, home purchase, etc)]-Table3[Actual Expenses Today]</f>
        <v>0</v>
      </c>
      <c r="F25" t="s">
        <v>79</v>
      </c>
      <c r="G25" s="30"/>
      <c r="H25" s="27" t="s">
        <v>36</v>
      </c>
      <c r="I25" s="28"/>
      <c r="J25" s="28"/>
      <c r="K25" s="29">
        <f>Table8[Projected Expenses after major changes (e.g. retirement, home purchase, etc)]-Table8[Actual Expenses Today]</f>
        <v>0</v>
      </c>
      <c r="L25" t="s">
        <v>79</v>
      </c>
    </row>
    <row r="26" spans="1:12" x14ac:dyDescent="0.2">
      <c r="A26" s="13"/>
      <c r="B26" s="27" t="s">
        <v>9</v>
      </c>
      <c r="C26" s="28"/>
      <c r="D26" s="28"/>
      <c r="E26" s="29">
        <f>Table3[Projected Expenses after major changes (e.g. retirement, home purchase, etc)]-Table3[Actual Expenses Today]</f>
        <v>0</v>
      </c>
      <c r="F26" t="s">
        <v>79</v>
      </c>
      <c r="G26" s="30"/>
      <c r="H26" s="27" t="s">
        <v>42</v>
      </c>
      <c r="I26" s="28"/>
      <c r="J26" s="28"/>
      <c r="K26" s="29">
        <f>Table8[Projected Expenses after major changes (e.g. retirement, home purchase, etc)]-Table8[Actual Expenses Today]</f>
        <v>0</v>
      </c>
      <c r="L26" t="s">
        <v>79</v>
      </c>
    </row>
    <row r="27" spans="1:12" x14ac:dyDescent="0.2">
      <c r="A27" s="13"/>
      <c r="B27" s="27" t="s">
        <v>10</v>
      </c>
      <c r="C27" s="28"/>
      <c r="D27" s="28"/>
      <c r="E27" s="29">
        <f>Table3[Projected Expenses after major changes (e.g. retirement, home purchase, etc)]-Table3[Actual Expenses Today]</f>
        <v>0</v>
      </c>
      <c r="F27" t="s">
        <v>79</v>
      </c>
      <c r="G27" s="30"/>
      <c r="H27" s="27" t="s">
        <v>42</v>
      </c>
      <c r="I27" s="28"/>
      <c r="J27" s="28"/>
      <c r="K27" s="29">
        <f>Table8[Projected Expenses after major changes (e.g. retirement, home purchase, etc)]-Table8[Actual Expenses Today]</f>
        <v>0</v>
      </c>
      <c r="L27" t="s">
        <v>79</v>
      </c>
    </row>
    <row r="28" spans="1:12" x14ac:dyDescent="0.2">
      <c r="A28" s="13"/>
      <c r="B28" s="27" t="s">
        <v>11</v>
      </c>
      <c r="C28" s="28"/>
      <c r="D28" s="28"/>
      <c r="E28" s="29">
        <f>Table3[Projected Expenses after major changes (e.g. retirement, home purchase, etc)]-Table3[Actual Expenses Today]</f>
        <v>0</v>
      </c>
      <c r="F28" t="s">
        <v>79</v>
      </c>
      <c r="G28" s="30"/>
      <c r="H28" s="27" t="s">
        <v>42</v>
      </c>
      <c r="I28" s="28"/>
      <c r="J28" s="28"/>
      <c r="K28" s="29">
        <f>Table8[Projected Expenses after major changes (e.g. retirement, home purchase, etc)]-Table8[Actual Expenses Today]</f>
        <v>0</v>
      </c>
      <c r="L28" t="s">
        <v>79</v>
      </c>
    </row>
    <row r="29" spans="1:12" x14ac:dyDescent="0.2">
      <c r="A29" s="13"/>
      <c r="B29" s="27" t="s">
        <v>12</v>
      </c>
      <c r="C29" s="28"/>
      <c r="D29" s="28"/>
      <c r="E29" s="29">
        <f>Table3[Projected Expenses after major changes (e.g. retirement, home purchase, etc)]-Table3[Actual Expenses Today]</f>
        <v>0</v>
      </c>
      <c r="F29" t="s">
        <v>79</v>
      </c>
      <c r="G29" s="30"/>
      <c r="H29" s="27" t="s">
        <v>8</v>
      </c>
      <c r="I29" s="28"/>
      <c r="J29" s="28"/>
      <c r="K29" s="29">
        <f>Table8[Projected Expenses after major changes (e.g. retirement, home purchase, etc)]-Table8[Actual Expenses Today]</f>
        <v>0</v>
      </c>
      <c r="L29" t="s">
        <v>79</v>
      </c>
    </row>
    <row r="30" spans="1:12" x14ac:dyDescent="0.2">
      <c r="A30" s="13"/>
      <c r="B30" s="27" t="s">
        <v>8</v>
      </c>
      <c r="C30" s="28"/>
      <c r="D30" s="28"/>
      <c r="E30" s="29">
        <f>Table3[Projected Expenses after major changes (e.g. retirement, home purchase, etc)]-Table3[Actual Expenses Today]</f>
        <v>0</v>
      </c>
      <c r="F30" t="s">
        <v>79</v>
      </c>
      <c r="G30" s="30"/>
      <c r="H30" s="27"/>
      <c r="I30" s="38"/>
      <c r="J30" s="39"/>
      <c r="K30" s="40">
        <f>Table8[Projected Expenses after major changes (e.g. retirement, home purchase, etc)]-Table8[Actual Expenses Today]</f>
        <v>0</v>
      </c>
      <c r="L30" s="55"/>
    </row>
    <row r="31" spans="1:12" x14ac:dyDescent="0.2">
      <c r="A31" s="13"/>
      <c r="B31" s="24" t="s">
        <v>55</v>
      </c>
      <c r="C31" s="28">
        <f>SUBTOTAL(109,Table3[Projected Expenses after major changes (e.g. retirement, home purchase, etc)])</f>
        <v>0</v>
      </c>
      <c r="D31" s="28">
        <f>SUM(Table3[Actual Expenses Today])</f>
        <v>0</v>
      </c>
      <c r="E31" s="31">
        <f>SUBTOTAL(109,Table3[[Difference ]])</f>
        <v>0</v>
      </c>
      <c r="F31" s="55"/>
      <c r="G31" s="30"/>
      <c r="H31" s="24" t="s">
        <v>55</v>
      </c>
      <c r="I31" s="28">
        <f>SUM(Table8[Projected Expenses after major changes (e.g. retirement, home purchase, etc)])</f>
        <v>0</v>
      </c>
      <c r="J31" s="28">
        <f>SUM(Table8[Actual Expenses Today])</f>
        <v>0</v>
      </c>
      <c r="K31" s="31">
        <f>SUBTOTAL(109,Table8[[Difference ]])</f>
        <v>0</v>
      </c>
      <c r="L31" s="55"/>
    </row>
    <row r="32" spans="1:12" x14ac:dyDescent="0.2">
      <c r="A32" s="13"/>
      <c r="B32" s="30"/>
      <c r="C32" s="30"/>
      <c r="D32" s="30"/>
      <c r="E32" s="30"/>
      <c r="F32" s="30"/>
      <c r="G32" s="30"/>
      <c r="H32" s="30"/>
      <c r="I32" s="30"/>
      <c r="J32" s="30"/>
      <c r="K32" s="30"/>
    </row>
    <row r="33" spans="1:12" ht="84" x14ac:dyDescent="0.2">
      <c r="A33" s="13"/>
      <c r="B33" s="24" t="s">
        <v>49</v>
      </c>
      <c r="C33" s="25" t="s">
        <v>84</v>
      </c>
      <c r="D33" s="25" t="s">
        <v>66</v>
      </c>
      <c r="E33" s="26" t="s">
        <v>83</v>
      </c>
      <c r="F33" s="25" t="s">
        <v>67</v>
      </c>
      <c r="G33" s="30"/>
      <c r="H33" s="24" t="s">
        <v>57</v>
      </c>
      <c r="I33" s="25" t="s">
        <v>84</v>
      </c>
      <c r="J33" s="25" t="s">
        <v>66</v>
      </c>
      <c r="K33" s="26" t="s">
        <v>83</v>
      </c>
      <c r="L33" s="25" t="s">
        <v>67</v>
      </c>
    </row>
    <row r="34" spans="1:12" x14ac:dyDescent="0.2">
      <c r="A34" s="13"/>
      <c r="B34" s="27" t="s">
        <v>13</v>
      </c>
      <c r="C34" s="28"/>
      <c r="D34" s="28"/>
      <c r="E34" s="29">
        <f>Table4[Projected Expenses after major changes (e.g. retirement, home purchase, etc)]-Table4[Actual Expenses Today]</f>
        <v>0</v>
      </c>
      <c r="F34" t="s">
        <v>79</v>
      </c>
      <c r="G34" s="30"/>
      <c r="H34" s="27" t="s">
        <v>30</v>
      </c>
      <c r="I34" s="28"/>
      <c r="J34" s="28"/>
      <c r="K34" s="29">
        <f>Table9[Projected Expenses after major changes (e.g. retirement, home purchase, etc)]-Table9[Actual Expenses Today]</f>
        <v>0</v>
      </c>
      <c r="L34" t="s">
        <v>79</v>
      </c>
    </row>
    <row r="35" spans="1:12" x14ac:dyDescent="0.2">
      <c r="A35" s="13"/>
      <c r="B35" s="27" t="s">
        <v>58</v>
      </c>
      <c r="C35" s="28"/>
      <c r="D35" s="28"/>
      <c r="E35" s="29">
        <f>Table4[Projected Expenses after major changes (e.g. retirement, home purchase, etc)]-Table4[Actual Expenses Today]</f>
        <v>0</v>
      </c>
      <c r="F35" t="s">
        <v>79</v>
      </c>
      <c r="G35" s="30"/>
      <c r="H35" s="27" t="s">
        <v>31</v>
      </c>
      <c r="I35" s="28"/>
      <c r="J35" s="28"/>
      <c r="K35" s="29">
        <f>Table9[Projected Expenses after major changes (e.g. retirement, home purchase, etc)]-Table9[Actual Expenses Today]</f>
        <v>0</v>
      </c>
      <c r="L35" t="s">
        <v>79</v>
      </c>
    </row>
    <row r="36" spans="1:12" x14ac:dyDescent="0.2">
      <c r="A36" s="13"/>
      <c r="B36" s="27" t="s">
        <v>59</v>
      </c>
      <c r="C36" s="28"/>
      <c r="D36" s="28"/>
      <c r="E36" s="29">
        <f>Table4[Projected Expenses after major changes (e.g. retirement, home purchase, etc)]-Table4[Actual Expenses Today]</f>
        <v>0</v>
      </c>
      <c r="F36" t="s">
        <v>79</v>
      </c>
      <c r="G36" s="30"/>
      <c r="H36" s="27" t="s">
        <v>32</v>
      </c>
      <c r="I36" s="28"/>
      <c r="J36" s="28"/>
      <c r="K36" s="29">
        <f>Table9[Projected Expenses after major changes (e.g. retirement, home purchase, etc)]-Table9[Actual Expenses Today]</f>
        <v>0</v>
      </c>
      <c r="L36" t="s">
        <v>79</v>
      </c>
    </row>
    <row r="37" spans="1:12" x14ac:dyDescent="0.2">
      <c r="A37" s="13"/>
      <c r="B37" s="33" t="s">
        <v>8</v>
      </c>
      <c r="C37" s="34"/>
      <c r="D37" s="34"/>
      <c r="E37" s="35">
        <f>Table4[Projected Expenses after major changes (e.g. retirement, home purchase, etc)]-Table4[Actual Expenses Today]</f>
        <v>0</v>
      </c>
      <c r="F37" t="s">
        <v>79</v>
      </c>
      <c r="G37" s="30"/>
      <c r="H37" s="27" t="s">
        <v>8</v>
      </c>
      <c r="I37" s="28"/>
      <c r="J37" s="28"/>
      <c r="K37" s="29">
        <f>Table9[Projected Expenses after major changes (e.g. retirement, home purchase, etc)]-Table9[Actual Expenses Today]</f>
        <v>0</v>
      </c>
      <c r="L37" t="s">
        <v>79</v>
      </c>
    </row>
    <row r="38" spans="1:12" x14ac:dyDescent="0.2">
      <c r="A38" s="13"/>
      <c r="B38" s="27" t="s">
        <v>8</v>
      </c>
      <c r="C38" s="28"/>
      <c r="D38" s="28"/>
      <c r="E38" s="29">
        <f>Table4[Projected Expenses after major changes (e.g. retirement, home purchase, etc)]-Table4[Actual Expenses Today]</f>
        <v>0</v>
      </c>
      <c r="F38" t="s">
        <v>79</v>
      </c>
      <c r="G38" s="30"/>
      <c r="H38" s="27"/>
      <c r="I38" s="38"/>
      <c r="J38" s="39"/>
      <c r="K38" s="40">
        <f>Table9[Projected Expenses after major changes (e.g. retirement, home purchase, etc)]-Table9[Actual Expenses Today]</f>
        <v>0</v>
      </c>
      <c r="L38" s="55"/>
    </row>
    <row r="39" spans="1:12" x14ac:dyDescent="0.2">
      <c r="A39" s="13"/>
      <c r="B39" s="24" t="s">
        <v>55</v>
      </c>
      <c r="C39" s="28">
        <f>SUBTOTAL(109,Table4[Projected Expenses after major changes (e.g. retirement, home purchase, etc)])</f>
        <v>0</v>
      </c>
      <c r="D39" s="28">
        <f>SUM(Table4[Actual Expenses Today])</f>
        <v>0</v>
      </c>
      <c r="E39" s="31">
        <f>SUBTOTAL(109,Table4[[Difference ]])</f>
        <v>0</v>
      </c>
      <c r="F39" s="55"/>
      <c r="G39" s="30"/>
      <c r="H39" s="24" t="s">
        <v>55</v>
      </c>
      <c r="I39" s="28">
        <f>SUBTOTAL(109,Table9[Projected Expenses after major changes (e.g. retirement, home purchase, etc)])</f>
        <v>0</v>
      </c>
      <c r="J39" s="28">
        <f>SUM(Table9[Actual Expenses Today])</f>
        <v>0</v>
      </c>
      <c r="K39" s="31">
        <f>SUBTOTAL(109,Table9[[Difference ]])</f>
        <v>0</v>
      </c>
      <c r="L39" s="55"/>
    </row>
    <row r="40" spans="1:12" x14ac:dyDescent="0.2">
      <c r="A40" s="13"/>
      <c r="B40" s="30"/>
      <c r="C40" s="30"/>
      <c r="D40" s="30"/>
      <c r="E40" s="30"/>
      <c r="F40" s="30"/>
      <c r="G40" s="30"/>
      <c r="H40" s="36"/>
      <c r="I40" s="37"/>
      <c r="J40" s="37"/>
      <c r="K40" s="37"/>
    </row>
    <row r="41" spans="1:12" ht="84" x14ac:dyDescent="0.2">
      <c r="A41" s="13"/>
      <c r="B41" s="24" t="s">
        <v>50</v>
      </c>
      <c r="C41" s="25" t="s">
        <v>84</v>
      </c>
      <c r="D41" s="25" t="s">
        <v>66</v>
      </c>
      <c r="E41" s="26" t="s">
        <v>83</v>
      </c>
      <c r="F41" s="25" t="s">
        <v>67</v>
      </c>
      <c r="G41" s="30"/>
      <c r="H41" s="24" t="s">
        <v>87</v>
      </c>
      <c r="I41" s="25" t="s">
        <v>84</v>
      </c>
      <c r="J41" s="25" t="s">
        <v>66</v>
      </c>
      <c r="K41" s="26" t="s">
        <v>83</v>
      </c>
      <c r="L41" s="25" t="s">
        <v>67</v>
      </c>
    </row>
    <row r="42" spans="1:12" x14ac:dyDescent="0.2">
      <c r="A42" s="13"/>
      <c r="B42" s="27" t="s">
        <v>14</v>
      </c>
      <c r="C42" s="28"/>
      <c r="D42" s="28"/>
      <c r="E42" s="29">
        <f>Table5[Projected Expenses after major changes (e.g. retirement, home purchase, etc)]-Table5[Actual Expenses Today]</f>
        <v>0</v>
      </c>
      <c r="F42" t="s">
        <v>79</v>
      </c>
      <c r="G42" s="30"/>
      <c r="H42" s="27" t="s">
        <v>43</v>
      </c>
      <c r="I42" s="28"/>
      <c r="J42" s="28"/>
      <c r="K42" s="29">
        <f>Table10[Projected Expenses after major changes (e.g. retirement, home purchase, etc)]-Table10[Actual Expenses Today]</f>
        <v>0</v>
      </c>
      <c r="L42" t="s">
        <v>79</v>
      </c>
    </row>
    <row r="43" spans="1:12" x14ac:dyDescent="0.2">
      <c r="A43" s="13"/>
      <c r="B43" s="27" t="s">
        <v>22</v>
      </c>
      <c r="C43" s="28"/>
      <c r="D43" s="28"/>
      <c r="E43" s="29">
        <f>Table5[Projected Expenses after major changes (e.g. retirement, home purchase, etc)]-Table5[Actual Expenses Today]</f>
        <v>0</v>
      </c>
      <c r="F43" t="s">
        <v>79</v>
      </c>
      <c r="G43" s="30"/>
      <c r="H43" s="27" t="s">
        <v>44</v>
      </c>
      <c r="I43" s="28"/>
      <c r="J43" s="28"/>
      <c r="K43" s="29">
        <f>Table10[Projected Expenses after major changes (e.g. retirement, home purchase, etc)]-Table10[Actual Expenses Today]</f>
        <v>0</v>
      </c>
      <c r="L43" t="s">
        <v>79</v>
      </c>
    </row>
    <row r="44" spans="1:12" x14ac:dyDescent="0.2">
      <c r="A44" s="13"/>
      <c r="B44" s="27" t="s">
        <v>8</v>
      </c>
      <c r="C44" s="28"/>
      <c r="D44" s="28"/>
      <c r="E44" s="29">
        <f>Table5[Projected Expenses after major changes (e.g. retirement, home purchase, etc)]-Table5[Actual Expenses Today]</f>
        <v>0</v>
      </c>
      <c r="F44" t="s">
        <v>79</v>
      </c>
      <c r="G44" s="30"/>
      <c r="H44" s="27" t="s">
        <v>8</v>
      </c>
      <c r="I44" s="28"/>
      <c r="J44" s="28"/>
      <c r="K44" s="29">
        <f>Table10[Projected Expenses after major changes (e.g. retirement, home purchase, etc)]-Table10[Actual Expenses Today]</f>
        <v>0</v>
      </c>
      <c r="L44" t="s">
        <v>79</v>
      </c>
    </row>
    <row r="45" spans="1:12" x14ac:dyDescent="0.2">
      <c r="A45" s="13"/>
      <c r="B45" s="27"/>
      <c r="C45" s="59"/>
      <c r="D45" s="59"/>
      <c r="E45" s="60">
        <f>Table5[Projected Expenses after major changes (e.g. retirement, home purchase, etc)]-Table5[Actual Expenses Today]</f>
        <v>0</v>
      </c>
      <c r="F45" s="55"/>
      <c r="G45" s="30"/>
      <c r="H45" s="27" t="s">
        <v>8</v>
      </c>
      <c r="I45" s="38"/>
      <c r="J45" s="39"/>
      <c r="K45" s="40">
        <f>Table10[Projected Expenses after major changes (e.g. retirement, home purchase, etc)]-Table10[Actual Expenses Today]</f>
        <v>0</v>
      </c>
      <c r="L45" t="s">
        <v>79</v>
      </c>
    </row>
    <row r="46" spans="1:12" x14ac:dyDescent="0.2">
      <c r="A46" s="13"/>
      <c r="B46" s="24" t="s">
        <v>55</v>
      </c>
      <c r="C46" s="28">
        <f>SUM(Table5[Projected Expenses after major changes (e.g. retirement, home purchase, etc)])</f>
        <v>0</v>
      </c>
      <c r="D46" s="28">
        <f>SUM(Table5[Actual Expenses Today])</f>
        <v>0</v>
      </c>
      <c r="E46" s="31">
        <f>SUBTOTAL(109,Table5[[Difference ]])</f>
        <v>0</v>
      </c>
      <c r="F46" s="55"/>
      <c r="G46" s="30"/>
      <c r="H46" s="24" t="s">
        <v>55</v>
      </c>
      <c r="I46" s="28">
        <f>SUBTOTAL(109,Table10[Projected Expenses after major changes (e.g. retirement, home purchase, etc)])</f>
        <v>0</v>
      </c>
      <c r="J46" s="28">
        <f>SUM(Table10[Actual Expenses Today])</f>
        <v>0</v>
      </c>
      <c r="K46" s="31">
        <f>SUBTOTAL(109,Table10[[Difference ]])</f>
        <v>0</v>
      </c>
      <c r="L46" s="55"/>
    </row>
    <row r="47" spans="1:12" x14ac:dyDescent="0.2">
      <c r="A47" s="13"/>
      <c r="B47" s="30"/>
      <c r="C47" s="30"/>
      <c r="D47" s="30"/>
      <c r="E47" s="30"/>
      <c r="F47" s="30"/>
      <c r="G47" s="30"/>
    </row>
    <row r="48" spans="1:12" ht="84" x14ac:dyDescent="0.2">
      <c r="A48" s="13"/>
      <c r="B48" s="24" t="s">
        <v>52</v>
      </c>
      <c r="C48" s="25" t="s">
        <v>65</v>
      </c>
      <c r="D48" s="25" t="s">
        <v>66</v>
      </c>
      <c r="E48" s="26" t="s">
        <v>83</v>
      </c>
      <c r="F48" s="25" t="s">
        <v>67</v>
      </c>
      <c r="G48" s="30"/>
      <c r="H48" s="24" t="s">
        <v>51</v>
      </c>
      <c r="I48" s="25" t="s">
        <v>84</v>
      </c>
      <c r="J48" s="25" t="s">
        <v>66</v>
      </c>
      <c r="K48" s="26" t="s">
        <v>83</v>
      </c>
      <c r="L48" s="25" t="s">
        <v>67</v>
      </c>
    </row>
    <row r="49" spans="1:12" x14ac:dyDescent="0.2">
      <c r="A49" s="13"/>
      <c r="B49" s="27" t="s">
        <v>15</v>
      </c>
      <c r="C49" s="28"/>
      <c r="D49" s="28"/>
      <c r="E49" s="29">
        <f>Table6[Projected Expenses in Retirement]-Table6[Actual Expenses Today]</f>
        <v>0</v>
      </c>
      <c r="F49" t="s">
        <v>79</v>
      </c>
      <c r="G49" s="30"/>
      <c r="H49" s="27" t="s">
        <v>68</v>
      </c>
      <c r="I49" s="28"/>
      <c r="J49" s="28"/>
      <c r="K49" s="29">
        <f>Table11[Projected Expenses after major changes (e.g. retirement, home purchase, etc)]-Table11[Actual Expenses Today]</f>
        <v>0</v>
      </c>
      <c r="L49" t="s">
        <v>79</v>
      </c>
    </row>
    <row r="50" spans="1:12" x14ac:dyDescent="0.2">
      <c r="A50" s="13"/>
      <c r="B50" s="27" t="s">
        <v>17</v>
      </c>
      <c r="C50" s="28"/>
      <c r="D50" s="28"/>
      <c r="E50" s="29">
        <f>Table6[Projected Expenses in Retirement]-Table6[Actual Expenses Today]</f>
        <v>0</v>
      </c>
      <c r="F50" t="s">
        <v>79</v>
      </c>
      <c r="G50" s="30"/>
      <c r="H50" s="27" t="s">
        <v>69</v>
      </c>
      <c r="I50" s="28"/>
      <c r="J50" s="28"/>
      <c r="K50" s="29">
        <f>Table11[Projected Expenses after major changes (e.g. retirement, home purchase, etc)]-Table11[Actual Expenses Today]</f>
        <v>0</v>
      </c>
      <c r="L50" t="s">
        <v>79</v>
      </c>
    </row>
    <row r="51" spans="1:12" x14ac:dyDescent="0.2">
      <c r="A51" s="13"/>
      <c r="B51" s="27" t="s">
        <v>18</v>
      </c>
      <c r="C51" s="28"/>
      <c r="D51" s="28"/>
      <c r="E51" s="29">
        <f>Table6[Projected Expenses in Retirement]-Table6[Actual Expenses Today]</f>
        <v>0</v>
      </c>
      <c r="F51" t="s">
        <v>79</v>
      </c>
      <c r="G51" s="30"/>
      <c r="H51" s="27" t="s">
        <v>70</v>
      </c>
      <c r="I51" s="28"/>
      <c r="J51" s="28"/>
      <c r="K51" s="29">
        <f>Table11[Projected Expenses after major changes (e.g. retirement, home purchase, etc)]-Table11[Actual Expenses Today]</f>
        <v>0</v>
      </c>
      <c r="L51" t="s">
        <v>79</v>
      </c>
    </row>
    <row r="52" spans="1:12" x14ac:dyDescent="0.2">
      <c r="A52" s="13"/>
      <c r="B52" s="27" t="s">
        <v>16</v>
      </c>
      <c r="C52" s="28"/>
      <c r="D52" s="28"/>
      <c r="E52" s="29">
        <f>Table6[Projected Expenses in Retirement]-Table6[Actual Expenses Today]</f>
        <v>0</v>
      </c>
      <c r="F52" t="s">
        <v>79</v>
      </c>
      <c r="G52" s="30"/>
      <c r="H52" s="27"/>
      <c r="I52" s="39"/>
      <c r="J52" s="39"/>
      <c r="K52" s="40">
        <f>Table11[Projected Expenses after major changes (e.g. retirement, home purchase, etc)]-Table11[Actual Expenses Today]</f>
        <v>0</v>
      </c>
      <c r="L52" s="55"/>
    </row>
    <row r="53" spans="1:12" x14ac:dyDescent="0.2">
      <c r="A53" s="13"/>
      <c r="B53" s="27" t="s">
        <v>8</v>
      </c>
      <c r="C53" s="28"/>
      <c r="D53" s="28"/>
      <c r="E53" s="29">
        <f>Table6[Projected Expenses in Retirement]-Table6[Actual Expenses Today]</f>
        <v>0</v>
      </c>
      <c r="F53" t="s">
        <v>79</v>
      </c>
      <c r="G53" s="30"/>
      <c r="H53" s="27"/>
      <c r="I53" s="39"/>
      <c r="J53" s="39"/>
      <c r="K53" s="40">
        <f>Table11[Projected Expenses after major changes (e.g. retirement, home purchase, etc)]-Table11[Actual Expenses Today]</f>
        <v>0</v>
      </c>
      <c r="L53" s="55"/>
    </row>
    <row r="54" spans="1:12" x14ac:dyDescent="0.2">
      <c r="A54" s="13"/>
      <c r="B54" s="24" t="s">
        <v>55</v>
      </c>
      <c r="C54" s="28">
        <f>SUM(Table6[Projected Expenses in Retirement])</f>
        <v>0</v>
      </c>
      <c r="D54" s="28">
        <f>SUM(Table6[Actual Expenses Today])</f>
        <v>0</v>
      </c>
      <c r="E54" s="31">
        <f>SUBTOTAL(109,Table6[[Difference ]])</f>
        <v>0</v>
      </c>
      <c r="F54" s="55"/>
      <c r="G54" s="30"/>
      <c r="H54" s="24" t="s">
        <v>55</v>
      </c>
      <c r="I54" s="28">
        <f>SUBTOTAL(109,Table11[Projected Expenses after major changes (e.g. retirement, home purchase, etc)])</f>
        <v>0</v>
      </c>
      <c r="J54" s="28">
        <f>SUM(Table11[Actual Expenses Today])</f>
        <v>0</v>
      </c>
      <c r="K54" s="31">
        <f>SUBTOTAL(109,Table11[[Difference ]])</f>
        <v>0</v>
      </c>
      <c r="L54" s="55"/>
    </row>
    <row r="55" spans="1:12" x14ac:dyDescent="0.2">
      <c r="A55" s="13"/>
      <c r="B55" s="30"/>
      <c r="C55" s="30"/>
      <c r="D55" s="30"/>
      <c r="E55" s="30"/>
      <c r="F55" s="30"/>
      <c r="G55" s="30"/>
      <c r="H55" s="30"/>
      <c r="I55" s="30"/>
      <c r="J55" s="30"/>
      <c r="K55" s="30"/>
    </row>
    <row r="56" spans="1:12" ht="84" x14ac:dyDescent="0.2">
      <c r="A56" s="13"/>
      <c r="B56" s="24" t="s">
        <v>54</v>
      </c>
      <c r="C56" s="25" t="s">
        <v>84</v>
      </c>
      <c r="D56" s="25" t="s">
        <v>66</v>
      </c>
      <c r="E56" s="26" t="s">
        <v>83</v>
      </c>
      <c r="F56" s="25" t="s">
        <v>67</v>
      </c>
      <c r="G56" s="30"/>
      <c r="H56" s="24" t="s">
        <v>53</v>
      </c>
      <c r="I56" s="25" t="s">
        <v>84</v>
      </c>
      <c r="J56" s="25" t="s">
        <v>66</v>
      </c>
      <c r="K56" s="26" t="s">
        <v>83</v>
      </c>
      <c r="L56" s="25" t="s">
        <v>67</v>
      </c>
    </row>
    <row r="57" spans="1:12" x14ac:dyDescent="0.2">
      <c r="A57" s="13"/>
      <c r="B57" s="27" t="s">
        <v>17</v>
      </c>
      <c r="C57" s="28"/>
      <c r="D57" s="28"/>
      <c r="E57" s="29">
        <f>Table7[Projected Expenses after major changes (e.g. retirement, home purchase, etc)]-Table7[Actual Expenses Today]</f>
        <v>0</v>
      </c>
      <c r="F57" t="s">
        <v>79</v>
      </c>
      <c r="G57" s="41"/>
      <c r="H57" s="27" t="s">
        <v>34</v>
      </c>
      <c r="I57" s="28"/>
      <c r="J57" s="28"/>
      <c r="K57" s="29">
        <f>Table12[Projected Expenses after major changes (e.g. retirement, home purchase, etc)]-Table12[Actual Expenses Today]</f>
        <v>0</v>
      </c>
      <c r="L57" t="s">
        <v>79</v>
      </c>
    </row>
    <row r="58" spans="1:12" x14ac:dyDescent="0.2">
      <c r="A58" s="13"/>
      <c r="B58" s="27" t="s">
        <v>20</v>
      </c>
      <c r="C58" s="28"/>
      <c r="D58" s="28"/>
      <c r="E58" s="29">
        <f>Table7[Projected Expenses after major changes (e.g. retirement, home purchase, etc)]-Table7[Actual Expenses Today]</f>
        <v>0</v>
      </c>
      <c r="F58" t="s">
        <v>79</v>
      </c>
      <c r="G58" s="41"/>
      <c r="H58" s="27" t="s">
        <v>35</v>
      </c>
      <c r="I58" s="28"/>
      <c r="J58" s="28"/>
      <c r="K58" s="29">
        <f>Table12[Projected Expenses after major changes (e.g. retirement, home purchase, etc)]-Table12[Actual Expenses Today]</f>
        <v>0</v>
      </c>
      <c r="L58" t="s">
        <v>79</v>
      </c>
    </row>
    <row r="59" spans="1:12" x14ac:dyDescent="0.2">
      <c r="A59" s="13"/>
      <c r="B59" s="27" t="s">
        <v>19</v>
      </c>
      <c r="C59" s="28"/>
      <c r="D59" s="28"/>
      <c r="E59" s="29">
        <f>Table7[Projected Expenses after major changes (e.g. retirement, home purchase, etc)]-Table7[Actual Expenses Today]</f>
        <v>0</v>
      </c>
      <c r="F59" t="s">
        <v>79</v>
      </c>
      <c r="G59" s="41"/>
      <c r="H59" s="27" t="s">
        <v>37</v>
      </c>
      <c r="I59" s="28"/>
      <c r="J59" s="28"/>
      <c r="K59" s="29">
        <f>Table12[Projected Expenses after major changes (e.g. retirement, home purchase, etc)]-Table12[Actual Expenses Today]</f>
        <v>0</v>
      </c>
      <c r="L59" t="s">
        <v>79</v>
      </c>
    </row>
    <row r="60" spans="1:12" x14ac:dyDescent="0.2">
      <c r="A60" s="13"/>
      <c r="B60" s="27" t="s">
        <v>28</v>
      </c>
      <c r="C60" s="28"/>
      <c r="D60" s="28"/>
      <c r="E60" s="29">
        <f>Table7[Projected Expenses after major changes (e.g. retirement, home purchase, etc)]-Table7[Actual Expenses Today]</f>
        <v>0</v>
      </c>
      <c r="F60" t="s">
        <v>79</v>
      </c>
      <c r="G60" s="41"/>
      <c r="H60" s="27" t="s">
        <v>8</v>
      </c>
      <c r="I60" s="28"/>
      <c r="J60" s="28"/>
      <c r="K60" s="29">
        <f>Table12[Projected Expenses after major changes (e.g. retirement, home purchase, etc)]-Table12[Actual Expenses Today]</f>
        <v>0</v>
      </c>
      <c r="L60" t="s">
        <v>79</v>
      </c>
    </row>
    <row r="61" spans="1:12" x14ac:dyDescent="0.2">
      <c r="A61" s="13"/>
      <c r="B61" s="27" t="s">
        <v>21</v>
      </c>
      <c r="C61" s="28"/>
      <c r="D61" s="28"/>
      <c r="E61" s="29">
        <f>Table7[Projected Expenses after major changes (e.g. retirement, home purchase, etc)]-Table7[Actual Expenses Today]</f>
        <v>0</v>
      </c>
      <c r="F61" t="s">
        <v>79</v>
      </c>
      <c r="G61" s="41"/>
      <c r="H61" s="24" t="s">
        <v>55</v>
      </c>
      <c r="I61" s="28">
        <f>SUBTOTAL(109,Table12[Projected Expenses after major changes (e.g. retirement, home purchase, etc)])</f>
        <v>0</v>
      </c>
      <c r="J61" s="28">
        <f>SUM(Table12[Actual Expenses Today])</f>
        <v>0</v>
      </c>
      <c r="K61" s="31">
        <f>SUBTOTAL(109,Table12[[Difference ]])</f>
        <v>0</v>
      </c>
      <c r="L61" s="55"/>
    </row>
    <row r="62" spans="1:12" x14ac:dyDescent="0.2">
      <c r="A62" s="13"/>
      <c r="B62" s="27" t="s">
        <v>33</v>
      </c>
      <c r="C62" s="28"/>
      <c r="D62" s="28"/>
      <c r="E62" s="29">
        <f>Table7[Projected Expenses after major changes (e.g. retirement, home purchase, etc)]-Table7[Actual Expenses Today]</f>
        <v>0</v>
      </c>
      <c r="F62" t="s">
        <v>79</v>
      </c>
      <c r="G62" s="41"/>
      <c r="H62" s="42"/>
      <c r="I62" s="42"/>
      <c r="J62" s="42"/>
      <c r="K62" s="42"/>
    </row>
    <row r="63" spans="1:12" ht="28" x14ac:dyDescent="0.2">
      <c r="A63" s="13"/>
      <c r="B63" s="27" t="s">
        <v>8</v>
      </c>
      <c r="C63" s="28"/>
      <c r="D63" s="28"/>
      <c r="E63" s="29">
        <f>Table7[Projected Expenses after major changes (e.g. retirement, home purchase, etc)]-Table7[Actual Expenses Today]</f>
        <v>0</v>
      </c>
      <c r="F63" t="s">
        <v>79</v>
      </c>
      <c r="G63" s="41"/>
      <c r="H63" s="16" t="s">
        <v>71</v>
      </c>
      <c r="I63" s="16"/>
      <c r="J63" s="16"/>
      <c r="K63" s="17">
        <f>SUM(C21,C31,C39,C46,C54,C64,I21,I31,I39,I46,I54,I61)</f>
        <v>0</v>
      </c>
    </row>
    <row r="64" spans="1:12" ht="28" x14ac:dyDescent="0.2">
      <c r="B64" s="24" t="s">
        <v>55</v>
      </c>
      <c r="C64" s="28">
        <f>SUBTOTAL(109,Table7[Projected Expenses after major changes (e.g. retirement, home purchase, etc)])</f>
        <v>0</v>
      </c>
      <c r="D64" s="28">
        <f>SUM(Table7[Actual Expenses Today])</f>
        <v>0</v>
      </c>
      <c r="E64" s="31">
        <f>SUBTOTAL(109,Table7[[Difference ]])</f>
        <v>0</v>
      </c>
      <c r="F64" s="56"/>
      <c r="H64" s="16" t="s">
        <v>73</v>
      </c>
      <c r="I64" s="16"/>
      <c r="J64" s="16"/>
      <c r="K64" s="17">
        <f>SUM(D21,D31,D39,D46,D54,D64,J21,J31,J39,J46,J54,J61)</f>
        <v>0</v>
      </c>
    </row>
    <row r="66" spans="8:11" x14ac:dyDescent="0.2">
      <c r="H66" s="16" t="s">
        <v>72</v>
      </c>
      <c r="I66" s="16"/>
      <c r="J66" s="16"/>
      <c r="K66" s="17">
        <f>SUM(D21,D31,D39,D46,D54,D64,J21,J31,J39,J46,J54,J61)</f>
        <v>0</v>
      </c>
    </row>
    <row r="67" spans="8:11" x14ac:dyDescent="0.2">
      <c r="H67" s="43"/>
      <c r="I67" s="44"/>
      <c r="J67" s="45"/>
      <c r="K67" s="46"/>
    </row>
    <row r="68" spans="8:11" x14ac:dyDescent="0.2">
      <c r="H68" s="47"/>
      <c r="I68" s="48"/>
      <c r="J68" s="49"/>
      <c r="K68" s="50"/>
    </row>
  </sheetData>
  <mergeCells count="1">
    <mergeCell ref="B1:C1"/>
  </mergeCells>
  <phoneticPr fontId="1" type="noConversion"/>
  <conditionalFormatting sqref="K57:K61 E57:F64 K49:K54 K42:K46 K11:K21 K24:K31 K34:K40 E11:F21 E49:F54 E42:F46 E34:F39 E24:F31">
    <cfRule type="iconSet" priority="1">
      <iconSet iconSet="3Signs">
        <cfvo type="percent" val="0"/>
        <cfvo type="num" val="-20"/>
        <cfvo type="num" val="0"/>
      </iconSet>
    </cfRule>
  </conditionalFormatting>
  <dataValidations count="1">
    <dataValidation type="list" allowBlank="1" showInputMessage="1" showErrorMessage="1" sqref="F11:F20 F24:F30 L11:L20 L24:L30 F34:F38 L34:L38 L42:L45 F42:F45 F49:F53 L57:L60 F57:F63 L49:L53">
      <formula1>picklistforgrowthchange</formula1>
    </dataValidation>
  </dataValidations>
  <pageMargins left="0.5" right="0.5" top="0.5" bottom="0.5" header="0.5" footer="0.5"/>
  <pageSetup scale="68" orientation="portrait" horizontalDpi="4294967292"/>
  <headerFooter alignWithMargins="0"/>
  <drawing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41"/>
  <sheetViews>
    <sheetView workbookViewId="0">
      <selection activeCell="A6" sqref="A6"/>
    </sheetView>
  </sheetViews>
  <sheetFormatPr baseColWidth="10" defaultColWidth="8.796875" defaultRowHeight="14" x14ac:dyDescent="0.2"/>
  <sheetData>
    <row r="6" spans="1:1" x14ac:dyDescent="0.2">
      <c r="A6" t="s">
        <v>79</v>
      </c>
    </row>
    <row r="7" spans="1:1" x14ac:dyDescent="0.2">
      <c r="A7" t="s">
        <v>78</v>
      </c>
    </row>
    <row r="8" spans="1:1" x14ac:dyDescent="0.2">
      <c r="A8" t="s">
        <v>74</v>
      </c>
    </row>
    <row r="9" spans="1:1" x14ac:dyDescent="0.2">
      <c r="A9" t="s">
        <v>77</v>
      </c>
    </row>
    <row r="10" spans="1:1" x14ac:dyDescent="0.2">
      <c r="A10" t="s">
        <v>75</v>
      </c>
    </row>
    <row r="11" spans="1:1" x14ac:dyDescent="0.2">
      <c r="A11" t="s">
        <v>76</v>
      </c>
    </row>
    <row r="12" spans="1:1" x14ac:dyDescent="0.2">
      <c r="A12" s="57">
        <v>0.01</v>
      </c>
    </row>
    <row r="13" spans="1:1" x14ac:dyDescent="0.2">
      <c r="A13" s="57">
        <v>0.02</v>
      </c>
    </row>
    <row r="14" spans="1:1" x14ac:dyDescent="0.2">
      <c r="A14" s="57">
        <v>0.03</v>
      </c>
    </row>
    <row r="15" spans="1:1" x14ac:dyDescent="0.2">
      <c r="A15" s="57">
        <v>0.04</v>
      </c>
    </row>
    <row r="16" spans="1:1" x14ac:dyDescent="0.2">
      <c r="A16" s="57">
        <v>0.05</v>
      </c>
    </row>
    <row r="17" spans="1:1" x14ac:dyDescent="0.2">
      <c r="A17" s="57">
        <v>0.06</v>
      </c>
    </row>
    <row r="18" spans="1:1" x14ac:dyDescent="0.2">
      <c r="A18" s="57">
        <v>7.0000000000000007E-2</v>
      </c>
    </row>
    <row r="19" spans="1:1" x14ac:dyDescent="0.2">
      <c r="A19" s="57">
        <v>0.08</v>
      </c>
    </row>
    <row r="20" spans="1:1" x14ac:dyDescent="0.2">
      <c r="A20" s="57">
        <v>0.09</v>
      </c>
    </row>
    <row r="21" spans="1:1" x14ac:dyDescent="0.2">
      <c r="A21" s="57">
        <v>0.1</v>
      </c>
    </row>
    <row r="22" spans="1:1" x14ac:dyDescent="0.2">
      <c r="A22" s="57">
        <v>0.11</v>
      </c>
    </row>
    <row r="23" spans="1:1" x14ac:dyDescent="0.2">
      <c r="A23" s="57">
        <v>0.12</v>
      </c>
    </row>
    <row r="24" spans="1:1" x14ac:dyDescent="0.2">
      <c r="A24" s="57">
        <v>0.13</v>
      </c>
    </row>
    <row r="25" spans="1:1" x14ac:dyDescent="0.2">
      <c r="A25" s="57">
        <v>0.14000000000000001</v>
      </c>
    </row>
    <row r="26" spans="1:1" x14ac:dyDescent="0.2">
      <c r="A26" s="57">
        <v>0.15</v>
      </c>
    </row>
    <row r="27" spans="1:1" x14ac:dyDescent="0.2">
      <c r="A27" s="57">
        <v>-0.01</v>
      </c>
    </row>
    <row r="28" spans="1:1" x14ac:dyDescent="0.2">
      <c r="A28" s="57">
        <v>-0.02</v>
      </c>
    </row>
    <row r="29" spans="1:1" x14ac:dyDescent="0.2">
      <c r="A29" s="57">
        <v>-0.03</v>
      </c>
    </row>
    <row r="30" spans="1:1" x14ac:dyDescent="0.2">
      <c r="A30" s="57">
        <v>-0.04</v>
      </c>
    </row>
    <row r="31" spans="1:1" x14ac:dyDescent="0.2">
      <c r="A31" s="57">
        <v>-0.05</v>
      </c>
    </row>
    <row r="32" spans="1:1" x14ac:dyDescent="0.2">
      <c r="A32" s="57">
        <v>-0.06</v>
      </c>
    </row>
    <row r="33" spans="1:1" x14ac:dyDescent="0.2">
      <c r="A33" s="57">
        <v>-7.0000000000000007E-2</v>
      </c>
    </row>
    <row r="34" spans="1:1" x14ac:dyDescent="0.2">
      <c r="A34" s="57">
        <v>-0.08</v>
      </c>
    </row>
    <row r="35" spans="1:1" x14ac:dyDescent="0.2">
      <c r="A35" s="57">
        <v>-0.09</v>
      </c>
    </row>
    <row r="36" spans="1:1" x14ac:dyDescent="0.2">
      <c r="A36" s="57">
        <v>-0.1</v>
      </c>
    </row>
    <row r="37" spans="1:1" x14ac:dyDescent="0.2">
      <c r="A37" s="57">
        <v>-0.11</v>
      </c>
    </row>
    <row r="38" spans="1:1" x14ac:dyDescent="0.2">
      <c r="A38" s="57">
        <v>-0.12</v>
      </c>
    </row>
    <row r="39" spans="1:1" x14ac:dyDescent="0.2">
      <c r="A39" s="57">
        <v>-0.13</v>
      </c>
    </row>
    <row r="40" spans="1:1" x14ac:dyDescent="0.2">
      <c r="A40" s="57">
        <v>-0.14000000000000001</v>
      </c>
    </row>
    <row r="41" spans="1:1" x14ac:dyDescent="0.2">
      <c r="A41" s="57">
        <v>-0.15</v>
      </c>
    </row>
  </sheetData>
  <dataValidations count="1">
    <dataValidation type="list" allowBlank="1" showInputMessage="1" showErrorMessage="1" sqref="A7 A6">
      <formula1>picklistforgrowthchange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Personal Monthly Budget</vt:lpstr>
      <vt:lpstr>Data for form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Northwestern Mutual Financial Representative</dc:creator>
  <cp:lastModifiedBy>Microsoft Office User</cp:lastModifiedBy>
  <cp:lastPrinted>2013-08-06T15:39:15Z</cp:lastPrinted>
  <dcterms:created xsi:type="dcterms:W3CDTF">2002-11-14T18:47:55Z</dcterms:created>
  <dcterms:modified xsi:type="dcterms:W3CDTF">2018-01-04T22:52:31Z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1033</vt:i4>
  </property>
  <property fmtid="{D5CDD505-2E9C-101B-9397-08002B2CF9AE}" pid="3" name="_Version">
    <vt:lpwstr>0908</vt:lpwstr>
  </property>
</Properties>
</file>